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bfile1\EDMS\0550 - Development, Land Use\Forms\7 Subdivision Packages\PKG_App for Development Agreement\"/>
    </mc:Choice>
  </mc:AlternateContent>
  <bookViews>
    <workbookView xWindow="20" yWindow="-20" windowWidth="18080" windowHeight="7500" activeTab="1"/>
  </bookViews>
  <sheets>
    <sheet name="SCHD QUANT &amp; COSTS" sheetId="2" r:id="rId1"/>
    <sheet name="SCHD F" sheetId="3" r:id="rId2"/>
  </sheets>
  <definedNames>
    <definedName name="_xlnm.Print_Area" localSheetId="1">'SCHD F'!$A$3:$E$60</definedName>
    <definedName name="_xlnm.Print_Area" localSheetId="0">'SCHD QUANT &amp; COSTS'!$A$1:$F$221</definedName>
    <definedName name="_xlnm.Print_Titles" localSheetId="0">'SCHD QUANT &amp; COSTS'!$21:$21</definedName>
  </definedNames>
  <calcPr calcId="152511"/>
</workbook>
</file>

<file path=xl/calcChain.xml><?xml version="1.0" encoding="utf-8"?>
<calcChain xmlns="http://schemas.openxmlformats.org/spreadsheetml/2006/main">
  <c r="F148" i="2" l="1"/>
  <c r="F149" i="2"/>
  <c r="F150" i="2"/>
  <c r="F140" i="2"/>
  <c r="F141" i="2"/>
  <c r="F142" i="2"/>
  <c r="F143" i="2"/>
  <c r="F118" i="2"/>
  <c r="F104" i="2"/>
  <c r="F91" i="2"/>
  <c r="F80" i="2"/>
  <c r="F79" i="2"/>
  <c r="F78" i="2"/>
  <c r="F61" i="2"/>
  <c r="F60" i="2"/>
  <c r="F39" i="2"/>
  <c r="F38" i="2"/>
  <c r="F24" i="2"/>
  <c r="F180" i="2"/>
  <c r="F47" i="2"/>
  <c r="F44" i="2"/>
  <c r="F45" i="2"/>
  <c r="F46" i="2"/>
  <c r="F48" i="2"/>
  <c r="F49" i="2"/>
  <c r="F50" i="2"/>
  <c r="F51" i="2"/>
  <c r="F52" i="2"/>
  <c r="F53" i="2"/>
  <c r="F54" i="2"/>
  <c r="F59" i="2"/>
  <c r="F29" i="2"/>
  <c r="F30" i="2"/>
  <c r="F31" i="2"/>
  <c r="F32" i="2"/>
  <c r="F33" i="2"/>
  <c r="F34" i="2"/>
  <c r="F35" i="2"/>
  <c r="F36" i="2"/>
  <c r="F37" i="2"/>
  <c r="F28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1" i="2"/>
  <c r="F182" i="2"/>
  <c r="F183" i="2"/>
  <c r="F184" i="2"/>
  <c r="F185" i="2"/>
  <c r="F186" i="2"/>
  <c r="F40" i="2" l="1"/>
  <c r="F197" i="2"/>
  <c r="F207" i="2"/>
  <c r="F208" i="2"/>
  <c r="F209" i="2"/>
  <c r="F210" i="2"/>
  <c r="F211" i="2"/>
  <c r="F212" i="2"/>
  <c r="F213" i="2"/>
  <c r="F206" i="2"/>
  <c r="F199" i="2"/>
  <c r="F200" i="2"/>
  <c r="F201" i="2"/>
  <c r="F202" i="2"/>
  <c r="F198" i="2"/>
  <c r="F191" i="2"/>
  <c r="F192" i="2"/>
  <c r="F193" i="2"/>
  <c r="F190" i="2"/>
  <c r="F164" i="2"/>
  <c r="F187" i="2" s="1"/>
  <c r="F160" i="2"/>
  <c r="F67" i="2"/>
  <c r="F68" i="2"/>
  <c r="F69" i="2"/>
  <c r="F70" i="2"/>
  <c r="F71" i="2"/>
  <c r="F72" i="2"/>
  <c r="F73" i="2"/>
  <c r="F74" i="2"/>
  <c r="F75" i="2"/>
  <c r="F76" i="2"/>
  <c r="F77" i="2"/>
  <c r="F81" i="2"/>
  <c r="F159" i="2"/>
  <c r="F155" i="2"/>
  <c r="F154" i="2"/>
  <c r="F86" i="2"/>
  <c r="F87" i="2"/>
  <c r="F88" i="2"/>
  <c r="F89" i="2"/>
  <c r="F90" i="2"/>
  <c r="F147" i="2"/>
  <c r="F151" i="2" s="1"/>
  <c r="F139" i="2"/>
  <c r="F144" i="2" s="1"/>
  <c r="F135" i="2"/>
  <c r="F134" i="2"/>
  <c r="F129" i="2"/>
  <c r="F130" i="2"/>
  <c r="F128" i="2"/>
  <c r="F124" i="2"/>
  <c r="F123" i="2"/>
  <c r="F110" i="2"/>
  <c r="F111" i="2"/>
  <c r="F112" i="2"/>
  <c r="F113" i="2"/>
  <c r="F114" i="2"/>
  <c r="F115" i="2"/>
  <c r="F116" i="2"/>
  <c r="F117" i="2"/>
  <c r="F119" i="2"/>
  <c r="F109" i="2"/>
  <c r="F96" i="2"/>
  <c r="F97" i="2"/>
  <c r="F98" i="2"/>
  <c r="F99" i="2"/>
  <c r="F100" i="2"/>
  <c r="F101" i="2"/>
  <c r="F102" i="2"/>
  <c r="F103" i="2"/>
  <c r="F105" i="2"/>
  <c r="F95" i="2"/>
  <c r="F85" i="2"/>
  <c r="F66" i="2"/>
  <c r="F55" i="2"/>
  <c r="F56" i="2"/>
  <c r="F57" i="2"/>
  <c r="F58" i="2"/>
  <c r="F62" i="2"/>
  <c r="F43" i="2"/>
  <c r="F23" i="2"/>
  <c r="F25" i="2" s="1"/>
  <c r="B7" i="3" s="1"/>
  <c r="F203" i="2" l="1"/>
  <c r="B35" i="3" s="1"/>
  <c r="B36" i="3" s="1"/>
  <c r="F120" i="2"/>
  <c r="B19" i="3" s="1"/>
  <c r="F106" i="2"/>
  <c r="B18" i="3" s="1"/>
  <c r="F92" i="2"/>
  <c r="F82" i="2"/>
  <c r="F63" i="2"/>
  <c r="F214" i="2"/>
  <c r="B30" i="3"/>
  <c r="B23" i="3"/>
  <c r="F156" i="2"/>
  <c r="B25" i="3" s="1"/>
  <c r="F131" i="2"/>
  <c r="B21" i="3" s="1"/>
  <c r="B11" i="3"/>
  <c r="C11" i="3" s="1"/>
  <c r="E11" i="3" s="1"/>
  <c r="A4" i="3" l="1"/>
  <c r="C35" i="3" l="1"/>
  <c r="F194" i="2"/>
  <c r="B31" i="3" s="1"/>
  <c r="C30" i="3"/>
  <c r="E30" i="3" s="1"/>
  <c r="C25" i="3"/>
  <c r="E25" i="3" s="1"/>
  <c r="C21" i="3"/>
  <c r="E21" i="3" s="1"/>
  <c r="F125" i="2"/>
  <c r="B20" i="3" s="1"/>
  <c r="B53" i="3"/>
  <c r="C53" i="3" s="1"/>
  <c r="E53" i="3" s="1"/>
  <c r="B52" i="3"/>
  <c r="C52" i="3" s="1"/>
  <c r="E52" i="3" s="1"/>
  <c r="B51" i="3"/>
  <c r="C51" i="3" s="1"/>
  <c r="E51" i="3" s="1"/>
  <c r="B50" i="3"/>
  <c r="C50" i="3" s="1"/>
  <c r="E50" i="3" s="1"/>
  <c r="B46" i="3"/>
  <c r="C46" i="3" s="1"/>
  <c r="E46" i="3" s="1"/>
  <c r="B45" i="3"/>
  <c r="C45" i="3" s="1"/>
  <c r="E45" i="3" s="1"/>
  <c r="B44" i="3"/>
  <c r="C44" i="3" s="1"/>
  <c r="E44" i="3" s="1"/>
  <c r="B43" i="3"/>
  <c r="C43" i="3" s="1"/>
  <c r="E43" i="3" s="1"/>
  <c r="B42" i="3"/>
  <c r="C42" i="3" s="1"/>
  <c r="E42" i="3" s="1"/>
  <c r="B41" i="3"/>
  <c r="C41" i="3" s="1"/>
  <c r="E41" i="3" s="1"/>
  <c r="B40" i="3"/>
  <c r="C40" i="3" s="1"/>
  <c r="E40" i="3" s="1"/>
  <c r="B39" i="3"/>
  <c r="E35" i="3" l="1"/>
  <c r="E36" i="3" s="1"/>
  <c r="C36" i="3"/>
  <c r="C39" i="3"/>
  <c r="E39" i="3" s="1"/>
  <c r="E47" i="3" s="1"/>
  <c r="E54" i="3"/>
  <c r="C54" i="3"/>
  <c r="B54" i="3"/>
  <c r="B47" i="3"/>
  <c r="C47" i="3" l="1"/>
  <c r="F221" i="2"/>
  <c r="C31" i="3" l="1"/>
  <c r="E31" i="3" s="1"/>
  <c r="F161" i="2"/>
  <c r="F136" i="2"/>
  <c r="C20" i="3"/>
  <c r="E20" i="3" s="1"/>
  <c r="B24" i="3"/>
  <c r="C24" i="3" s="1"/>
  <c r="E24" i="3" s="1"/>
  <c r="C19" i="3"/>
  <c r="E19" i="3" s="1"/>
  <c r="C18" i="3"/>
  <c r="E18" i="3" s="1"/>
  <c r="C23" i="3"/>
  <c r="E23" i="3" s="1"/>
  <c r="B14" i="3"/>
  <c r="C14" i="3" s="1"/>
  <c r="E14" i="3" s="1"/>
  <c r="B13" i="3"/>
  <c r="C13" i="3" s="1"/>
  <c r="E13" i="3" s="1"/>
  <c r="B12" i="3"/>
  <c r="C12" i="3" s="1"/>
  <c r="E12" i="3" s="1"/>
  <c r="B22" i="3" l="1"/>
  <c r="C22" i="3" s="1"/>
  <c r="E22" i="3" s="1"/>
  <c r="E15" i="3"/>
  <c r="B32" i="3"/>
  <c r="C15" i="3"/>
  <c r="B26" i="3"/>
  <c r="C26" i="3" s="1"/>
  <c r="E26" i="3" s="1"/>
  <c r="B15" i="3"/>
  <c r="C7" i="3" l="1"/>
  <c r="B8" i="3"/>
  <c r="E27" i="3"/>
  <c r="C32" i="3"/>
  <c r="E32" i="3"/>
  <c r="B27" i="3"/>
  <c r="B57" i="3" s="1"/>
  <c r="C27" i="3"/>
  <c r="E7" i="3" l="1"/>
  <c r="E8" i="3" s="1"/>
  <c r="E57" i="3" s="1"/>
  <c r="E60" i="3" s="1"/>
  <c r="C8" i="3"/>
  <c r="C57" i="3"/>
</calcChain>
</file>

<file path=xl/sharedStrings.xml><?xml version="1.0" encoding="utf-8"?>
<sst xmlns="http://schemas.openxmlformats.org/spreadsheetml/2006/main" count="383" uniqueCount="189">
  <si>
    <t>GRADING &amp; SITE WORK</t>
  </si>
  <si>
    <t>LANDSCAPING</t>
  </si>
  <si>
    <t>FENCING</t>
  </si>
  <si>
    <t>UNDERGROUND IMPROVEMENTS</t>
  </si>
  <si>
    <t>Storm Sewers</t>
  </si>
  <si>
    <t>Sanitary Sewers</t>
  </si>
  <si>
    <t>IMPROVEMENTS</t>
  </si>
  <si>
    <t>ESTIMATED CONSTRUCTION COSTS</t>
  </si>
  <si>
    <t>Concrete Work: Swales</t>
  </si>
  <si>
    <t>Road Structure (excludes final lift)</t>
  </si>
  <si>
    <t>Asphalt Final Lift</t>
  </si>
  <si>
    <t>Asphalt Trail</t>
  </si>
  <si>
    <t>Fencing</t>
  </si>
  <si>
    <t>Entrance Features</t>
  </si>
  <si>
    <t>QUANTITY</t>
  </si>
  <si>
    <t>UNIT</t>
  </si>
  <si>
    <t>lm</t>
  </si>
  <si>
    <t>Lot Services Connections</t>
  </si>
  <si>
    <t>SCHEDULE OF QUANTITIES &amp; COST ESTIMATE</t>
  </si>
  <si>
    <t>NUMBER OF LOTS:</t>
  </si>
  <si>
    <t>MULTI-USE PATH &amp; TRAILS</t>
  </si>
  <si>
    <t>SIGNAGE</t>
  </si>
  <si>
    <t>WATER DISTRIBUTION SYSTEM</t>
  </si>
  <si>
    <t>STORM SEWERS</t>
  </si>
  <si>
    <t>SANITARY SEWERS</t>
  </si>
  <si>
    <t>SUBMITTED BY:</t>
  </si>
  <si>
    <t>TOTAL WATER</t>
  </si>
  <si>
    <t>TOTAL SERVICE CONNECTIONS</t>
  </si>
  <si>
    <t>TOTAL GRADING &amp; SITE WORK</t>
  </si>
  <si>
    <t>TOTAL MULTI-USE PATH &amp; TRAILS</t>
  </si>
  <si>
    <t>SWALES</t>
  </si>
  <si>
    <t>TOTAL SWALES</t>
  </si>
  <si>
    <t>ASPHALT FINAL LIFT:</t>
  </si>
  <si>
    <t>TOTAL ROAD CONST EXCLUDING FINAL LIFT</t>
  </si>
  <si>
    <t>TOTAL ASPHALT FINAL LIFT</t>
  </si>
  <si>
    <t>TOTAL SIGNAGE</t>
  </si>
  <si>
    <t>TOTAL LANDSCAPING</t>
  </si>
  <si>
    <t>TOTAL FENCING</t>
  </si>
  <si>
    <t>Water Distribution System</t>
  </si>
  <si>
    <t>LS</t>
  </si>
  <si>
    <t>SURFACE  IMPROVEMENTS</t>
  </si>
  <si>
    <t>SUBDIVISION NAME &amp; STAGE:</t>
  </si>
  <si>
    <t>DEVELOPER:</t>
  </si>
  <si>
    <t>ADDITIONAL MUNICIPAL IMPROVEMENTS</t>
  </si>
  <si>
    <t>OVERSIZING</t>
  </si>
  <si>
    <t>TOTAL OVERSIZING</t>
  </si>
  <si>
    <t>TOTAL ACCESSES</t>
  </si>
  <si>
    <t>TEMPORARY ACCESSES</t>
  </si>
  <si>
    <t>TEMPORARY TURNAROUNDS</t>
  </si>
  <si>
    <t>TOTAL  TEMPORARY TURNAROUNDS</t>
  </si>
  <si>
    <t>TOTAL SANITARY SEWERS</t>
  </si>
  <si>
    <t>TOTAL STORM SEWERS</t>
  </si>
  <si>
    <t>TOTAL ADDITIONAL MUNICIPAL IMPROVEMENTS</t>
  </si>
  <si>
    <t>Sledding Hill</t>
  </si>
  <si>
    <t>Hard Surface Multi-Purpose Pad</t>
  </si>
  <si>
    <t>ADDITIONAL MUNICIPAL IMPROVEMENTS TOTAL</t>
  </si>
  <si>
    <t>Other:</t>
  </si>
  <si>
    <t>LANDSCAPE &amp; FENCING</t>
  </si>
  <si>
    <t>Playground Infrastructure</t>
  </si>
  <si>
    <t>Turnarounds</t>
  </si>
  <si>
    <t>Street Lighting System</t>
  </si>
  <si>
    <t>Lift Stations</t>
  </si>
  <si>
    <t>SURFACE IMPROVEMENTS TOTAL</t>
  </si>
  <si>
    <t>LANDSCAPE &amp; MISCELLANEOUS TOTAL</t>
  </si>
  <si>
    <t>OVERSIZING TOTAL</t>
  </si>
  <si>
    <t>sq. m</t>
  </si>
  <si>
    <t>UNDERGROUND  TOTAL</t>
  </si>
  <si>
    <t>OTHER:</t>
  </si>
  <si>
    <t>DATE:</t>
  </si>
  <si>
    <t>Temporary Accesses</t>
  </si>
  <si>
    <t>Signage</t>
  </si>
  <si>
    <t>ITEM:</t>
  </si>
  <si>
    <t>Plus 12% Eng &amp; Cont</t>
  </si>
  <si>
    <t>Construction Costs</t>
  </si>
  <si>
    <t xml:space="preserve"> SCHEDULE "F" - SECURITIES</t>
  </si>
  <si>
    <t>ea.</t>
  </si>
  <si>
    <t>Blow off valve</t>
  </si>
  <si>
    <t>Tie into existing watermain</t>
  </si>
  <si>
    <t>Manhole       mm Ø</t>
  </si>
  <si>
    <t>NF 80</t>
  </si>
  <si>
    <t>CB leads       mm Ø</t>
  </si>
  <si>
    <t>Tie into existing storm sewer</t>
  </si>
  <si>
    <t>vm</t>
  </si>
  <si>
    <t>ea</t>
  </si>
  <si>
    <t>Storm mains CCTV @ CCC</t>
  </si>
  <si>
    <t>Storm mains CCTV @ FAC</t>
  </si>
  <si>
    <t>Manhole frame and covers</t>
  </si>
  <si>
    <t>Internal Drop Manhole       mm Ø</t>
  </si>
  <si>
    <t>Tie into existing sanitary sewer</t>
  </si>
  <si>
    <t>Sanitary mains CCTV @ CCC</t>
  </si>
  <si>
    <t>Sanitary mains CCTV @ FAC</t>
  </si>
  <si>
    <t>NF 90</t>
  </si>
  <si>
    <t>Storm lateral CCTV @ CCC</t>
  </si>
  <si>
    <t>Storm lateral CCTV @ FAC</t>
  </si>
  <si>
    <t>Sanitary lateral CCTV @ CCC</t>
  </si>
  <si>
    <t>Sanitary lateral CCTV @ FAC</t>
  </si>
  <si>
    <t>INITIAL LC REQ'D @ 25%</t>
  </si>
  <si>
    <r>
      <t xml:space="preserve">ROAD CONSTRUCTION </t>
    </r>
    <r>
      <rPr>
        <b/>
        <sz val="12"/>
        <color rgb="FFFF0000"/>
        <rFont val="Tahoma"/>
        <family val="2"/>
      </rPr>
      <t>EXCLUDES</t>
    </r>
    <r>
      <rPr>
        <b/>
        <sz val="12"/>
        <color theme="1"/>
        <rFont val="Tahoma"/>
        <family val="2"/>
      </rPr>
      <t xml:space="preserve"> ASPH. FINAL LIFT:</t>
    </r>
  </si>
  <si>
    <r>
      <t xml:space="preserve">Please </t>
    </r>
    <r>
      <rPr>
        <b/>
        <sz val="14"/>
        <color rgb="FFFF0000"/>
        <rFont val="Tahoma"/>
        <family val="2"/>
      </rPr>
      <t>enter info on the other tab</t>
    </r>
    <r>
      <rPr>
        <b/>
        <sz val="14"/>
        <color theme="1"/>
        <rFont val="Tahoma"/>
        <family val="2"/>
      </rPr>
      <t xml:space="preserve"> "SCHD QUANT &amp; COSTS" as this tab copies automatically. </t>
    </r>
    <r>
      <rPr>
        <b/>
        <sz val="14"/>
        <color rgb="FFFF0000"/>
        <rFont val="Tahoma"/>
        <family val="2"/>
      </rPr>
      <t>Please do not write or change settings on this one.</t>
    </r>
  </si>
  <si>
    <t>TOTAL SECURITY REQUIRED</t>
  </si>
  <si>
    <t>GRADING AND SITE WORK</t>
  </si>
  <si>
    <t>Grading and site work</t>
  </si>
  <si>
    <t>GRADING AND SITE WORK TOTAL</t>
  </si>
  <si>
    <t>SIZE/ TYPE</t>
  </si>
  <si>
    <t>UNIT RATE</t>
  </si>
  <si>
    <t>sq.m</t>
  </si>
  <si>
    <t>Concrete Work: Curb &amp; Gutters and Curb Ramps</t>
  </si>
  <si>
    <t>Lot Services Dual Connections</t>
  </si>
  <si>
    <t>Lot Service Connections</t>
  </si>
  <si>
    <t>TOTAL  CURB &amp; GUTTERS AND RAMPS</t>
  </si>
  <si>
    <t>CURB &amp; GUTTERS AND RAMPS</t>
  </si>
  <si>
    <t>Concrete flare end       mm Ø</t>
  </si>
  <si>
    <t>Water Main                mm Ø</t>
  </si>
  <si>
    <t>Storm Sewer Main       mm Ø</t>
  </si>
  <si>
    <t>Sanitary Sewer Main      mm Ø</t>
  </si>
  <si>
    <t>Lanes</t>
  </si>
  <si>
    <t>MINOR Collector</t>
  </si>
  <si>
    <t>MAJOR Collector</t>
  </si>
  <si>
    <t>LOCAL Industrial</t>
  </si>
  <si>
    <t>COLLECTOR Industrial</t>
  </si>
  <si>
    <t>MINOR Arterial</t>
  </si>
  <si>
    <t>MAJOR Arterial</t>
  </si>
  <si>
    <t>LOCAL residential</t>
  </si>
  <si>
    <t>Multi-Use Paths &amp; Trails</t>
  </si>
  <si>
    <t>Emergency Access</t>
  </si>
  <si>
    <t>Construction Access</t>
  </si>
  <si>
    <t>Temporary Gravel Turnaround</t>
  </si>
  <si>
    <t>Temporary Paved Turnaround</t>
  </si>
  <si>
    <t>Curb &amp; Gutters - 250</t>
  </si>
  <si>
    <t>Curb &amp; Gutters - 500</t>
  </si>
  <si>
    <t>Concrete Swale          mm Ø</t>
  </si>
  <si>
    <t>Berms Landscaping</t>
  </si>
  <si>
    <r>
      <t xml:space="preserve">Amenities </t>
    </r>
    <r>
      <rPr>
        <sz val="9"/>
        <color theme="1"/>
        <rFont val="Tahoma"/>
        <family val="2"/>
      </rPr>
      <t>( BENCHES)</t>
    </r>
  </si>
  <si>
    <t>Wooden Bollards</t>
  </si>
  <si>
    <t xml:space="preserve">Landscaping </t>
  </si>
  <si>
    <t>Other Landscaping</t>
  </si>
  <si>
    <r>
      <t xml:space="preserve">Amenities </t>
    </r>
    <r>
      <rPr>
        <sz val="9"/>
        <color theme="1"/>
        <rFont val="Tahoma"/>
        <family val="2"/>
      </rPr>
      <t>( WASTE RECEPTACLES)</t>
    </r>
  </si>
  <si>
    <t xml:space="preserve">Concrete Pads for  Amenities </t>
  </si>
  <si>
    <t xml:space="preserve">T-Bollards </t>
  </si>
  <si>
    <t>OVERSIZING (IF APPLICABLE)</t>
  </si>
  <si>
    <t>Chain Link Fence</t>
  </si>
  <si>
    <t>Wooden Fence</t>
  </si>
  <si>
    <t>Noise Attenuation Fence</t>
  </si>
  <si>
    <t>Natural Gas</t>
  </si>
  <si>
    <t>Cable Television</t>
  </si>
  <si>
    <t>Telephone</t>
  </si>
  <si>
    <t>Internet</t>
  </si>
  <si>
    <t>Lift Station</t>
  </si>
  <si>
    <t>Entrance Feature</t>
  </si>
  <si>
    <t>Playground Structure</t>
  </si>
  <si>
    <t>Lump Sum</t>
  </si>
  <si>
    <t>Each</t>
  </si>
  <si>
    <t>Lineal Meter</t>
  </si>
  <si>
    <t>Vertical meter</t>
  </si>
  <si>
    <t>Square Meter</t>
  </si>
  <si>
    <t>Boulevard Trees</t>
  </si>
  <si>
    <t>Boulevard Mulch</t>
  </si>
  <si>
    <t>Open Spaces Mulch</t>
  </si>
  <si>
    <t>P.U.L. Trees</t>
  </si>
  <si>
    <t>P.U.L. Mulch</t>
  </si>
  <si>
    <t xml:space="preserve">Boulevard Top Soil </t>
  </si>
  <si>
    <t xml:space="preserve">Boulevard Sod </t>
  </si>
  <si>
    <t xml:space="preserve">P.U.L. Top Soil </t>
  </si>
  <si>
    <t>P.U.L. Sod</t>
  </si>
  <si>
    <t>Open Spaces Top Soil &amp; Seed</t>
  </si>
  <si>
    <t>** All unit rates to include supply &amp;  install</t>
  </si>
  <si>
    <t>CONSULTANT:</t>
  </si>
  <si>
    <t>Mueller Canada Century Fire Hydrant</t>
  </si>
  <si>
    <t>Catch Basins (provide type)</t>
  </si>
  <si>
    <t>l</t>
  </si>
  <si>
    <t>Water Valve               mm Ø</t>
  </si>
  <si>
    <t>Sump Pump Discharge Collector    mm Ø</t>
  </si>
  <si>
    <t>LOT SERVICE CONNECTIONS (WATER  &amp; SEWERS)</t>
  </si>
  <si>
    <t>FRANCHISE UTILITIES</t>
  </si>
  <si>
    <t>TOTAL FRANCHISE UTILITIES</t>
  </si>
  <si>
    <t xml:space="preserve">FRANCHISE UTILITIES </t>
  </si>
  <si>
    <t>FRANCHISE UTILITIES TOTAL</t>
  </si>
  <si>
    <t>Franchise Utilities</t>
  </si>
  <si>
    <t xml:space="preserve">Open Spaces  Coniferous Trees </t>
  </si>
  <si>
    <t xml:space="preserve">Open Spaces  Deciduous Trees </t>
  </si>
  <si>
    <r>
      <t xml:space="preserve">Amenities </t>
    </r>
    <r>
      <rPr>
        <sz val="9"/>
        <color theme="1"/>
        <rFont val="Tahoma"/>
        <family val="2"/>
      </rPr>
      <t>( PICNIC TABLES)</t>
    </r>
  </si>
  <si>
    <t>Curb Ramps</t>
  </si>
  <si>
    <t xml:space="preserve">Separate Walks </t>
  </si>
  <si>
    <t>Monolithic Walks</t>
  </si>
  <si>
    <t>1.8m Concrete Walkways</t>
  </si>
  <si>
    <t xml:space="preserve"> WALKWAYS</t>
  </si>
  <si>
    <t>TOTAL  WALKWAYS</t>
  </si>
  <si>
    <t>Concrete Work:  Walkways</t>
  </si>
  <si>
    <t>Grading &amp; Site Work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</si>
</sst>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&quot;$&quot;* #,##0.00_-;\-&quot;$&quot;* #,##0.00_-;_-&quot;$&quot;* &quot;-&quot;??_-;_-@_-"/>
    <numFmt numFmtId="165" formatCode="&quot;$&quot;#,##0.00"/>
    <numFmt numFmtId="166" formatCode="[$$-1009]#,##0.00;\-[$$-1009]#,##0.00"/>
  </numFmts>
  <fonts count="19" x14ac:knownFonts="1"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rgb="FFFF0000"/>
      <name val="Calibri"/>
      <family val="2"/>
      <scheme val="minor"/>
    </font>
    <font>
      <sz val="9"/>
      <color theme="1"/>
      <name val="Arial"/>
      <family val="2"/>
    </font>
    <font>
      <b/>
      <sz val="16"/>
      <color theme="1"/>
      <name val="Tahoma"/>
      <family val="2"/>
    </font>
    <font>
      <b/>
      <sz val="12"/>
      <color theme="1"/>
      <name val="Tahoma"/>
      <family val="2"/>
    </font>
    <font>
      <sz val="12"/>
      <color theme="1"/>
      <name val="Tahoma"/>
      <family val="2"/>
    </font>
    <font>
      <b/>
      <sz val="11"/>
      <color theme="1"/>
      <name val="Tahoma"/>
      <family val="2"/>
    </font>
    <font>
      <b/>
      <sz val="12"/>
      <color rgb="FFFF0000"/>
      <name val="Tahoma"/>
      <family val="2"/>
    </font>
    <font>
      <sz val="9"/>
      <color theme="1"/>
      <name val="Tahoma"/>
      <family val="2"/>
    </font>
    <font>
      <b/>
      <sz val="14"/>
      <color theme="1"/>
      <name val="Tahoma"/>
      <family val="2"/>
    </font>
    <font>
      <b/>
      <sz val="14"/>
      <color rgb="FFFF0000"/>
      <name val="Tahoma"/>
      <family val="2"/>
    </font>
    <font>
      <b/>
      <sz val="12"/>
      <color rgb="FF00B050"/>
      <name val="Tahoma"/>
      <family val="2"/>
    </font>
    <font>
      <b/>
      <sz val="12"/>
      <color rgb="FF0066FF"/>
      <name val="Tahoma"/>
      <family val="2"/>
    </font>
    <font>
      <b/>
      <sz val="9"/>
      <color rgb="FFFF0000"/>
      <name val="Tahoma"/>
      <family val="2"/>
    </font>
    <font>
      <b/>
      <i/>
      <sz val="12"/>
      <color rgb="FFFF0000"/>
      <name val="Tahoma"/>
      <family val="2"/>
    </font>
    <font>
      <b/>
      <i/>
      <sz val="12"/>
      <color theme="1"/>
      <name val="Tahoma"/>
      <family val="2"/>
    </font>
    <font>
      <b/>
      <sz val="16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00206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78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/>
    <xf numFmtId="0" fontId="5" fillId="0" borderId="0" xfId="0" applyFont="1" applyAlignment="1">
      <alignment horizontal="center" wrapText="1"/>
    </xf>
    <xf numFmtId="0" fontId="6" fillId="0" borderId="0" xfId="0" applyFont="1" applyBorder="1" applyAlignment="1">
      <alignment horizontal="right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center" wrapText="1"/>
    </xf>
    <xf numFmtId="0" fontId="6" fillId="0" borderId="10" xfId="0" applyFont="1" applyBorder="1" applyAlignment="1">
      <alignment horizontal="center" wrapText="1"/>
    </xf>
    <xf numFmtId="0" fontId="8" fillId="0" borderId="10" xfId="0" applyFont="1" applyBorder="1" applyAlignment="1">
      <alignment horizontal="center" wrapText="1"/>
    </xf>
    <xf numFmtId="0" fontId="6" fillId="5" borderId="11" xfId="0" applyFont="1" applyFill="1" applyBorder="1" applyAlignment="1">
      <alignment horizontal="left"/>
    </xf>
    <xf numFmtId="0" fontId="7" fillId="5" borderId="2" xfId="0" applyFont="1" applyFill="1" applyBorder="1" applyAlignment="1">
      <alignment horizontal="center"/>
    </xf>
    <xf numFmtId="0" fontId="7" fillId="0" borderId="1" xfId="0" applyFont="1" applyBorder="1" applyAlignment="1"/>
    <xf numFmtId="0" fontId="7" fillId="0" borderId="1" xfId="0" applyFont="1" applyBorder="1" applyAlignment="1">
      <alignment horizontal="center"/>
    </xf>
    <xf numFmtId="0" fontId="6" fillId="2" borderId="11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7" fillId="0" borderId="9" xfId="0" applyFont="1" applyBorder="1" applyAlignment="1">
      <alignment horizontal="center"/>
    </xf>
    <xf numFmtId="0" fontId="7" fillId="0" borderId="0" xfId="0" applyFont="1" applyAlignment="1"/>
    <xf numFmtId="0" fontId="7" fillId="0" borderId="0" xfId="0" applyFont="1" applyAlignment="1">
      <alignment horizontal="center"/>
    </xf>
    <xf numFmtId="0" fontId="6" fillId="2" borderId="3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center"/>
    </xf>
    <xf numFmtId="0" fontId="7" fillId="0" borderId="3" xfId="0" applyFont="1" applyBorder="1" applyAlignment="1"/>
    <xf numFmtId="0" fontId="6" fillId="4" borderId="3" xfId="0" applyFont="1" applyFill="1" applyBorder="1" applyAlignment="1">
      <alignment horizontal="left"/>
    </xf>
    <xf numFmtId="0" fontId="7" fillId="4" borderId="4" xfId="0" applyFont="1" applyFill="1" applyBorder="1" applyAlignment="1">
      <alignment horizontal="center"/>
    </xf>
    <xf numFmtId="0" fontId="7" fillId="0" borderId="0" xfId="0" applyFont="1" applyBorder="1" applyAlignment="1"/>
    <xf numFmtId="0" fontId="6" fillId="3" borderId="3" xfId="0" applyFont="1" applyFill="1" applyBorder="1" applyAlignment="1">
      <alignment horizontal="left" wrapText="1"/>
    </xf>
    <xf numFmtId="0" fontId="7" fillId="3" borderId="4" xfId="0" applyFont="1" applyFill="1" applyBorder="1" applyAlignment="1">
      <alignment horizontal="center" wrapText="1"/>
    </xf>
    <xf numFmtId="0" fontId="6" fillId="3" borderId="7" xfId="0" applyFont="1" applyFill="1" applyBorder="1" applyAlignment="1">
      <alignment horizontal="left" wrapText="1"/>
    </xf>
    <xf numFmtId="0" fontId="7" fillId="3" borderId="12" xfId="0" applyFont="1" applyFill="1" applyBorder="1" applyAlignment="1">
      <alignment horizontal="center" wrapText="1"/>
    </xf>
    <xf numFmtId="0" fontId="6" fillId="6" borderId="7" xfId="0" applyFont="1" applyFill="1" applyBorder="1" applyAlignment="1">
      <alignment horizontal="left" wrapText="1"/>
    </xf>
    <xf numFmtId="0" fontId="7" fillId="6" borderId="12" xfId="0" applyFont="1" applyFill="1" applyBorder="1" applyAlignment="1">
      <alignment horizontal="center" wrapText="1"/>
    </xf>
    <xf numFmtId="0" fontId="6" fillId="8" borderId="7" xfId="0" applyFont="1" applyFill="1" applyBorder="1" applyAlignment="1">
      <alignment horizontal="left" wrapText="1"/>
    </xf>
    <xf numFmtId="0" fontId="7" fillId="8" borderId="12" xfId="0" applyFont="1" applyFill="1" applyBorder="1" applyAlignment="1">
      <alignment horizontal="center" wrapText="1"/>
    </xf>
    <xf numFmtId="0" fontId="6" fillId="9" borderId="0" xfId="0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7" fillId="0" borderId="13" xfId="0" applyFont="1" applyBorder="1" applyAlignment="1">
      <alignment vertical="center"/>
    </xf>
    <xf numFmtId="165" fontId="7" fillId="0" borderId="14" xfId="0" applyNumberFormat="1" applyFont="1" applyBorder="1" applyAlignment="1">
      <alignment horizontal="center" vertical="center"/>
    </xf>
    <xf numFmtId="165" fontId="7" fillId="0" borderId="15" xfId="0" applyNumberFormat="1" applyFont="1" applyBorder="1" applyAlignment="1">
      <alignment horizontal="center" vertical="center"/>
    </xf>
    <xf numFmtId="9" fontId="10" fillId="0" borderId="13" xfId="0" applyNumberFormat="1" applyFont="1" applyBorder="1" applyAlignment="1">
      <alignment vertical="center"/>
    </xf>
    <xf numFmtId="165" fontId="7" fillId="0" borderId="6" xfId="0" applyNumberFormat="1" applyFont="1" applyBorder="1" applyAlignment="1">
      <alignment horizontal="center" vertical="center"/>
    </xf>
    <xf numFmtId="165" fontId="7" fillId="0" borderId="9" xfId="0" applyNumberFormat="1" applyFont="1" applyBorder="1" applyAlignment="1">
      <alignment horizontal="center" vertical="center"/>
    </xf>
    <xf numFmtId="9" fontId="10" fillId="0" borderId="9" xfId="0" applyNumberFormat="1" applyFont="1" applyBorder="1" applyAlignment="1">
      <alignment vertical="center"/>
    </xf>
    <xf numFmtId="0" fontId="6" fillId="0" borderId="11" xfId="0" applyFont="1" applyBorder="1" applyAlignment="1">
      <alignment horizontal="right" vertical="center" wrapText="1"/>
    </xf>
    <xf numFmtId="165" fontId="13" fillId="0" borderId="6" xfId="0" applyNumberFormat="1" applyFont="1" applyBorder="1" applyAlignment="1">
      <alignment horizontal="center" vertical="center"/>
    </xf>
    <xf numFmtId="165" fontId="14" fillId="0" borderId="9" xfId="0" applyNumberFormat="1" applyFont="1" applyBorder="1" applyAlignment="1">
      <alignment horizontal="center" vertical="center"/>
    </xf>
    <xf numFmtId="165" fontId="15" fillId="0" borderId="11" xfId="0" applyNumberFormat="1" applyFont="1" applyBorder="1" applyAlignment="1">
      <alignment vertical="center"/>
    </xf>
    <xf numFmtId="165" fontId="9" fillId="0" borderId="6" xfId="0" applyNumberFormat="1" applyFont="1" applyBorder="1" applyAlignment="1">
      <alignment horizontal="center" vertical="center"/>
    </xf>
    <xf numFmtId="9" fontId="10" fillId="0" borderId="11" xfId="0" applyNumberFormat="1" applyFont="1" applyBorder="1" applyAlignment="1">
      <alignment vertical="center"/>
    </xf>
    <xf numFmtId="165" fontId="7" fillId="0" borderId="18" xfId="0" applyNumberFormat="1" applyFont="1" applyBorder="1" applyAlignment="1">
      <alignment horizontal="center" vertical="center"/>
    </xf>
    <xf numFmtId="165" fontId="7" fillId="0" borderId="19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/>
    </xf>
    <xf numFmtId="165" fontId="16" fillId="0" borderId="0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right" vertical="center" wrapText="1"/>
    </xf>
    <xf numFmtId="165" fontId="13" fillId="0" borderId="5" xfId="0" applyNumberFormat="1" applyFont="1" applyBorder="1" applyAlignment="1">
      <alignment horizontal="center" vertical="center"/>
    </xf>
    <xf numFmtId="165" fontId="14" fillId="0" borderId="1" xfId="0" applyNumberFormat="1" applyFont="1" applyBorder="1" applyAlignment="1">
      <alignment horizontal="center" vertical="center"/>
    </xf>
    <xf numFmtId="165" fontId="15" fillId="7" borderId="3" xfId="0" applyNumberFormat="1" applyFont="1" applyFill="1" applyBorder="1" applyAlignment="1">
      <alignment vertical="center"/>
    </xf>
    <xf numFmtId="165" fontId="9" fillId="7" borderId="5" xfId="0" applyNumberFormat="1" applyFont="1" applyFill="1" applyBorder="1" applyAlignment="1">
      <alignment horizontal="center" vertical="center"/>
    </xf>
    <xf numFmtId="0" fontId="6" fillId="0" borderId="17" xfId="0" applyFont="1" applyBorder="1" applyAlignment="1">
      <alignment horizontal="left" vertical="center" wrapText="1"/>
    </xf>
    <xf numFmtId="0" fontId="6" fillId="0" borderId="17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11" xfId="0" applyFont="1" applyBorder="1" applyAlignment="1">
      <alignment vertical="center" wrapText="1"/>
    </xf>
    <xf numFmtId="0" fontId="7" fillId="0" borderId="1" xfId="0" applyFont="1" applyBorder="1" applyAlignment="1">
      <alignment wrapText="1"/>
    </xf>
    <xf numFmtId="165" fontId="18" fillId="11" borderId="0" xfId="0" applyNumberFormat="1" applyFont="1" applyFill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6" fillId="0" borderId="16" xfId="0" applyFont="1" applyBorder="1" applyAlignment="1">
      <alignment horizontal="center" vertical="center" wrapText="1"/>
    </xf>
    <xf numFmtId="165" fontId="5" fillId="0" borderId="0" xfId="0" applyNumberFormat="1" applyFont="1" applyAlignment="1">
      <alignment horizontal="center" wrapText="1"/>
    </xf>
    <xf numFmtId="165" fontId="7" fillId="0" borderId="0" xfId="0" applyNumberFormat="1" applyFont="1" applyAlignment="1">
      <alignment horizontal="center" wrapText="1"/>
    </xf>
    <xf numFmtId="165" fontId="8" fillId="0" borderId="10" xfId="0" applyNumberFormat="1" applyFont="1" applyBorder="1" applyAlignment="1">
      <alignment horizontal="center" wrapText="1"/>
    </xf>
    <xf numFmtId="165" fontId="7" fillId="5" borderId="2" xfId="0" applyNumberFormat="1" applyFont="1" applyFill="1" applyBorder="1" applyAlignment="1">
      <alignment horizontal="center"/>
    </xf>
    <xf numFmtId="165" fontId="7" fillId="0" borderId="1" xfId="0" applyNumberFormat="1" applyFont="1" applyBorder="1" applyAlignment="1">
      <alignment horizontal="center"/>
    </xf>
    <xf numFmtId="165" fontId="7" fillId="0" borderId="6" xfId="0" applyNumberFormat="1" applyFont="1" applyBorder="1" applyAlignment="1">
      <alignment horizontal="center"/>
    </xf>
    <xf numFmtId="165" fontId="7" fillId="2" borderId="2" xfId="0" applyNumberFormat="1" applyFont="1" applyFill="1" applyBorder="1" applyAlignment="1">
      <alignment horizontal="center"/>
    </xf>
    <xf numFmtId="165" fontId="7" fillId="0" borderId="9" xfId="0" applyNumberFormat="1" applyFont="1" applyBorder="1" applyAlignment="1">
      <alignment horizontal="center"/>
    </xf>
    <xf numFmtId="165" fontId="7" fillId="0" borderId="0" xfId="0" applyNumberFormat="1" applyFont="1" applyAlignment="1">
      <alignment horizontal="center"/>
    </xf>
    <xf numFmtId="165" fontId="7" fillId="2" borderId="4" xfId="0" applyNumberFormat="1" applyFont="1" applyFill="1" applyBorder="1" applyAlignment="1">
      <alignment horizontal="center"/>
    </xf>
    <xf numFmtId="165" fontId="7" fillId="4" borderId="4" xfId="0" applyNumberFormat="1" applyFont="1" applyFill="1" applyBorder="1" applyAlignment="1">
      <alignment horizontal="center"/>
    </xf>
    <xf numFmtId="165" fontId="7" fillId="3" borderId="4" xfId="0" applyNumberFormat="1" applyFont="1" applyFill="1" applyBorder="1" applyAlignment="1">
      <alignment horizontal="center" wrapText="1"/>
    </xf>
    <xf numFmtId="165" fontId="7" fillId="3" borderId="12" xfId="0" applyNumberFormat="1" applyFont="1" applyFill="1" applyBorder="1" applyAlignment="1">
      <alignment horizontal="center" wrapText="1"/>
    </xf>
    <xf numFmtId="165" fontId="7" fillId="6" borderId="12" xfId="0" applyNumberFormat="1" applyFont="1" applyFill="1" applyBorder="1" applyAlignment="1">
      <alignment horizontal="center" wrapText="1"/>
    </xf>
    <xf numFmtId="165" fontId="7" fillId="8" borderId="12" xfId="0" applyNumberFormat="1" applyFont="1" applyFill="1" applyBorder="1" applyAlignment="1">
      <alignment horizontal="center" wrapText="1"/>
    </xf>
    <xf numFmtId="165" fontId="1" fillId="0" borderId="0" xfId="0" applyNumberFormat="1" applyFont="1" applyAlignment="1">
      <alignment horizontal="center"/>
    </xf>
    <xf numFmtId="1" fontId="7" fillId="0" borderId="1" xfId="0" applyNumberFormat="1" applyFont="1" applyBorder="1" applyAlignment="1">
      <alignment horizontal="center"/>
    </xf>
    <xf numFmtId="166" fontId="7" fillId="5" borderId="6" xfId="1" applyNumberFormat="1" applyFont="1" applyFill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166" fontId="6" fillId="5" borderId="6" xfId="0" applyNumberFormat="1" applyFont="1" applyFill="1" applyBorder="1" applyAlignment="1">
      <alignment horizontal="center"/>
    </xf>
    <xf numFmtId="166" fontId="7" fillId="2" borderId="6" xfId="1" applyNumberFormat="1" applyFont="1" applyFill="1" applyBorder="1" applyAlignment="1">
      <alignment horizontal="center"/>
    </xf>
    <xf numFmtId="166" fontId="7" fillId="0" borderId="9" xfId="1" applyNumberFormat="1" applyFont="1" applyBorder="1" applyAlignment="1">
      <alignment horizontal="center"/>
    </xf>
    <xf numFmtId="166" fontId="6" fillId="2" borderId="6" xfId="0" applyNumberFormat="1" applyFont="1" applyFill="1" applyBorder="1" applyAlignment="1">
      <alignment horizontal="center"/>
    </xf>
    <xf numFmtId="166" fontId="7" fillId="2" borderId="5" xfId="1" applyNumberFormat="1" applyFont="1" applyFill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166" fontId="7" fillId="0" borderId="6" xfId="1" applyNumberFormat="1" applyFont="1" applyBorder="1" applyAlignment="1">
      <alignment horizontal="center"/>
    </xf>
    <xf numFmtId="166" fontId="7" fillId="4" borderId="5" xfId="1" applyNumberFormat="1" applyFont="1" applyFill="1" applyBorder="1" applyAlignment="1">
      <alignment horizontal="center"/>
    </xf>
    <xf numFmtId="166" fontId="6" fillId="4" borderId="6" xfId="0" applyNumberFormat="1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 wrapText="1"/>
    </xf>
    <xf numFmtId="166" fontId="6" fillId="3" borderId="6" xfId="0" applyNumberFormat="1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 wrapText="1"/>
    </xf>
    <xf numFmtId="0" fontId="7" fillId="6" borderId="8" xfId="0" applyFont="1" applyFill="1" applyBorder="1" applyAlignment="1">
      <alignment horizontal="center" wrapText="1"/>
    </xf>
    <xf numFmtId="166" fontId="6" fillId="6" borderId="6" xfId="0" applyNumberFormat="1" applyFont="1" applyFill="1" applyBorder="1" applyAlignment="1">
      <alignment horizontal="center"/>
    </xf>
    <xf numFmtId="0" fontId="7" fillId="7" borderId="8" xfId="0" applyFont="1" applyFill="1" applyBorder="1" applyAlignment="1">
      <alignment horizontal="center" wrapText="1"/>
    </xf>
    <xf numFmtId="166" fontId="6" fillId="7" borderId="6" xfId="0" applyNumberFormat="1" applyFont="1" applyFill="1" applyBorder="1" applyAlignment="1">
      <alignment horizontal="center"/>
    </xf>
    <xf numFmtId="0" fontId="7" fillId="8" borderId="8" xfId="0" applyFont="1" applyFill="1" applyBorder="1" applyAlignment="1">
      <alignment horizontal="center" wrapText="1"/>
    </xf>
    <xf numFmtId="166" fontId="6" fillId="8" borderId="6" xfId="0" applyNumberFormat="1" applyFont="1" applyFill="1" applyBorder="1" applyAlignment="1">
      <alignment horizontal="center"/>
    </xf>
    <xf numFmtId="0" fontId="7" fillId="0" borderId="3" xfId="0" applyFont="1" applyBorder="1" applyAlignment="1">
      <alignment wrapText="1"/>
    </xf>
    <xf numFmtId="0" fontId="5" fillId="0" borderId="0" xfId="0" applyFont="1" applyBorder="1" applyAlignment="1">
      <alignment horizontal="center" wrapText="1"/>
    </xf>
    <xf numFmtId="0" fontId="6" fillId="0" borderId="21" xfId="0" applyFont="1" applyBorder="1" applyAlignment="1">
      <alignment horizontal="right" wrapText="1"/>
    </xf>
    <xf numFmtId="0" fontId="5" fillId="0" borderId="21" xfId="0" applyFont="1" applyBorder="1" applyAlignment="1">
      <alignment horizontal="center" wrapText="1"/>
    </xf>
    <xf numFmtId="0" fontId="7" fillId="0" borderId="20" xfId="0" applyFont="1" applyBorder="1" applyAlignment="1">
      <alignment vertical="center"/>
    </xf>
    <xf numFmtId="9" fontId="10" fillId="0" borderId="22" xfId="0" applyNumberFormat="1" applyFont="1" applyBorder="1" applyAlignment="1">
      <alignment vertical="center"/>
    </xf>
    <xf numFmtId="0" fontId="7" fillId="0" borderId="7" xfId="0" applyFont="1" applyBorder="1" applyAlignment="1">
      <alignment horizontal="right" wrapText="1"/>
    </xf>
    <xf numFmtId="0" fontId="7" fillId="0" borderId="13" xfId="0" applyFont="1" applyBorder="1" applyAlignment="1">
      <alignment horizontal="right" wrapText="1"/>
    </xf>
    <xf numFmtId="0" fontId="7" fillId="0" borderId="11" xfId="0" applyFont="1" applyBorder="1" applyAlignment="1">
      <alignment horizontal="right" wrapText="1"/>
    </xf>
    <xf numFmtId="9" fontId="10" fillId="0" borderId="20" xfId="0" applyNumberFormat="1" applyFont="1" applyBorder="1" applyAlignment="1">
      <alignment vertical="center"/>
    </xf>
    <xf numFmtId="0" fontId="7" fillId="0" borderId="13" xfId="0" applyFont="1" applyBorder="1" applyAlignment="1"/>
    <xf numFmtId="0" fontId="1" fillId="9" borderId="0" xfId="0" applyFont="1" applyFill="1" applyAlignment="1">
      <alignment horizontal="center"/>
    </xf>
    <xf numFmtId="0" fontId="5" fillId="9" borderId="0" xfId="0" applyFont="1" applyFill="1" applyAlignment="1">
      <alignment horizontal="center" wrapText="1"/>
    </xf>
    <xf numFmtId="0" fontId="5" fillId="9" borderId="0" xfId="0" applyFont="1" applyFill="1" applyBorder="1" applyAlignment="1">
      <alignment horizontal="center" wrapText="1"/>
    </xf>
    <xf numFmtId="0" fontId="7" fillId="9" borderId="8" xfId="0" applyFont="1" applyFill="1" applyBorder="1" applyAlignment="1">
      <alignment horizontal="center" wrapText="1"/>
    </xf>
    <xf numFmtId="0" fontId="7" fillId="9" borderId="14" xfId="0" applyFont="1" applyFill="1" applyBorder="1" applyAlignment="1">
      <alignment horizontal="center" wrapText="1"/>
    </xf>
    <xf numFmtId="0" fontId="7" fillId="9" borderId="6" xfId="0" applyFont="1" applyFill="1" applyBorder="1" applyAlignment="1">
      <alignment horizontal="center" wrapText="1"/>
    </xf>
    <xf numFmtId="0" fontId="6" fillId="9" borderId="0" xfId="0" applyFont="1" applyFill="1" applyBorder="1" applyAlignment="1">
      <alignment horizontal="center" wrapText="1"/>
    </xf>
    <xf numFmtId="0" fontId="5" fillId="9" borderId="21" xfId="0" applyFont="1" applyFill="1" applyBorder="1" applyAlignment="1">
      <alignment horizontal="center" wrapText="1"/>
    </xf>
    <xf numFmtId="0" fontId="7" fillId="9" borderId="0" xfId="0" applyFont="1" applyFill="1" applyAlignment="1">
      <alignment horizontal="center" wrapText="1"/>
    </xf>
    <xf numFmtId="0" fontId="6" fillId="9" borderId="10" xfId="0" applyFont="1" applyFill="1" applyBorder="1" applyAlignment="1">
      <alignment horizontal="center" wrapText="1"/>
    </xf>
    <xf numFmtId="0" fontId="7" fillId="9" borderId="1" xfId="0" applyFont="1" applyFill="1" applyBorder="1" applyAlignment="1">
      <alignment horizontal="center"/>
    </xf>
    <xf numFmtId="0" fontId="7" fillId="9" borderId="9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6" fillId="8" borderId="3" xfId="0" applyFont="1" applyFill="1" applyBorder="1" applyAlignment="1">
      <alignment horizontal="right"/>
    </xf>
    <xf numFmtId="0" fontId="6" fillId="8" borderId="4" xfId="0" applyFont="1" applyFill="1" applyBorder="1" applyAlignment="1">
      <alignment horizontal="right"/>
    </xf>
    <xf numFmtId="0" fontId="6" fillId="8" borderId="5" xfId="0" applyFont="1" applyFill="1" applyBorder="1" applyAlignment="1">
      <alignment horizontal="right"/>
    </xf>
    <xf numFmtId="0" fontId="7" fillId="0" borderId="4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right"/>
    </xf>
    <xf numFmtId="0" fontId="6" fillId="3" borderId="4" xfId="0" applyFont="1" applyFill="1" applyBorder="1" applyAlignment="1">
      <alignment horizontal="right"/>
    </xf>
    <xf numFmtId="0" fontId="6" fillId="3" borderId="5" xfId="0" applyFont="1" applyFill="1" applyBorder="1" applyAlignment="1">
      <alignment horizontal="right"/>
    </xf>
    <xf numFmtId="0" fontId="6" fillId="6" borderId="3" xfId="0" applyFont="1" applyFill="1" applyBorder="1" applyAlignment="1">
      <alignment horizontal="right"/>
    </xf>
    <xf numFmtId="0" fontId="6" fillId="6" borderId="4" xfId="0" applyFont="1" applyFill="1" applyBorder="1" applyAlignment="1">
      <alignment horizontal="right"/>
    </xf>
    <xf numFmtId="0" fontId="6" fillId="6" borderId="5" xfId="0" applyFont="1" applyFill="1" applyBorder="1" applyAlignment="1">
      <alignment horizontal="right"/>
    </xf>
    <xf numFmtId="0" fontId="6" fillId="7" borderId="3" xfId="0" applyFont="1" applyFill="1" applyBorder="1" applyAlignment="1">
      <alignment horizontal="right"/>
    </xf>
    <xf numFmtId="0" fontId="6" fillId="7" borderId="4" xfId="0" applyFont="1" applyFill="1" applyBorder="1" applyAlignment="1">
      <alignment horizontal="right"/>
    </xf>
    <xf numFmtId="0" fontId="6" fillId="7" borderId="5" xfId="0" applyFont="1" applyFill="1" applyBorder="1" applyAlignment="1">
      <alignment horizontal="right"/>
    </xf>
    <xf numFmtId="0" fontId="6" fillId="4" borderId="3" xfId="0" applyFont="1" applyFill="1" applyBorder="1" applyAlignment="1">
      <alignment horizontal="right"/>
    </xf>
    <xf numFmtId="0" fontId="6" fillId="4" borderId="4" xfId="0" applyFont="1" applyFill="1" applyBorder="1" applyAlignment="1">
      <alignment horizontal="right"/>
    </xf>
    <xf numFmtId="0" fontId="6" fillId="4" borderId="5" xfId="0" applyFont="1" applyFill="1" applyBorder="1" applyAlignment="1">
      <alignment horizontal="right"/>
    </xf>
    <xf numFmtId="0" fontId="6" fillId="5" borderId="3" xfId="0" applyFont="1" applyFill="1" applyBorder="1" applyAlignment="1">
      <alignment horizontal="right"/>
    </xf>
    <xf numFmtId="0" fontId="6" fillId="5" borderId="4" xfId="0" applyFont="1" applyFill="1" applyBorder="1" applyAlignment="1">
      <alignment horizontal="right"/>
    </xf>
    <xf numFmtId="0" fontId="6" fillId="5" borderId="5" xfId="0" applyFont="1" applyFill="1" applyBorder="1" applyAlignment="1">
      <alignment horizontal="right"/>
    </xf>
    <xf numFmtId="0" fontId="6" fillId="2" borderId="3" xfId="0" applyFont="1" applyFill="1" applyBorder="1" applyAlignment="1">
      <alignment horizontal="right"/>
    </xf>
    <xf numFmtId="0" fontId="6" fillId="2" borderId="4" xfId="0" applyFont="1" applyFill="1" applyBorder="1" applyAlignment="1">
      <alignment horizontal="right"/>
    </xf>
    <xf numFmtId="0" fontId="6" fillId="2" borderId="5" xfId="0" applyFont="1" applyFill="1" applyBorder="1" applyAlignment="1">
      <alignment horizontal="right"/>
    </xf>
    <xf numFmtId="0" fontId="6" fillId="7" borderId="3" xfId="0" applyFont="1" applyFill="1" applyBorder="1" applyAlignment="1">
      <alignment horizontal="left" wrapText="1"/>
    </xf>
    <xf numFmtId="0" fontId="6" fillId="7" borderId="4" xfId="0" applyFont="1" applyFill="1" applyBorder="1" applyAlignment="1">
      <alignment horizontal="left" wrapText="1"/>
    </xf>
    <xf numFmtId="0" fontId="5" fillId="0" borderId="4" xfId="0" applyFont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0" fontId="7" fillId="0" borderId="2" xfId="0" applyFont="1" applyBorder="1" applyAlignment="1">
      <alignment horizontal="left" wrapText="1"/>
    </xf>
    <xf numFmtId="0" fontId="18" fillId="11" borderId="0" xfId="0" applyFont="1" applyFill="1" applyAlignment="1">
      <alignment horizontal="right" vertical="center"/>
    </xf>
    <xf numFmtId="0" fontId="17" fillId="0" borderId="1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1" fillId="10" borderId="0" xfId="0" applyFont="1" applyFill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9" fillId="7" borderId="17" xfId="0" applyFont="1" applyFill="1" applyBorder="1" applyAlignment="1">
      <alignment horizontal="center" vertical="center" wrapText="1"/>
    </xf>
    <xf numFmtId="0" fontId="9" fillId="7" borderId="16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colors>
    <mruColors>
      <color rgb="FF0066FF"/>
      <color rgb="FFFFFF99"/>
      <color rgb="FFFFCC66"/>
      <color rgb="FFB7FFD8"/>
      <color rgb="FFA3FF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533400</xdr:colOff>
      <xdr:row>0</xdr:row>
      <xdr:rowOff>106680</xdr:rowOff>
    </xdr:from>
    <xdr:to>
      <xdr:col>5</xdr:col>
      <xdr:colOff>1196340</xdr:colOff>
      <xdr:row>0</xdr:row>
      <xdr:rowOff>662940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6740" y="106680"/>
          <a:ext cx="2827020" cy="5562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263524</xdr:colOff>
      <xdr:row>1</xdr:row>
      <xdr:rowOff>147194</xdr:rowOff>
    </xdr:from>
    <xdr:to>
      <xdr:col>4</xdr:col>
      <xdr:colOff>681171</xdr:colOff>
      <xdr:row>3</xdr:row>
      <xdr:rowOff>333375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21299" y="756794"/>
          <a:ext cx="1865447" cy="7481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</sheetPr>
  <dimension ref="A1:K222"/>
  <sheetViews>
    <sheetView zoomScaleNormal="100" workbookViewId="0">
      <selection activeCell="I23" sqref="I23"/>
    </sheetView>
  </sheetViews>
  <sheetFormatPr defaultColWidth="8.84375" defaultRowHeight="15.5" x14ac:dyDescent="0.35"/>
  <cols>
    <col min="1" max="1" width="36.23046875" style="2" customWidth="1"/>
    <col min="2" max="2" width="8" style="128" customWidth="1"/>
    <col min="3" max="3" width="9.84375" style="3" customWidth="1"/>
    <col min="4" max="4" width="5.765625" style="3" customWidth="1"/>
    <col min="5" max="5" width="10.07421875" style="95" customWidth="1"/>
    <col min="6" max="6" width="14.765625" style="3" customWidth="1"/>
    <col min="7" max="16384" width="8.84375" style="2"/>
  </cols>
  <sheetData>
    <row r="1" spans="1:6" ht="77.5" customHeight="1" x14ac:dyDescent="0.35"/>
    <row r="2" spans="1:6" ht="29.25" customHeight="1" x14ac:dyDescent="0.4">
      <c r="A2" s="167" t="s">
        <v>18</v>
      </c>
      <c r="B2" s="167"/>
      <c r="C2" s="167"/>
      <c r="D2" s="167"/>
      <c r="E2" s="167"/>
      <c r="F2" s="167"/>
    </row>
    <row r="3" spans="1:6" ht="29.25" customHeight="1" x14ac:dyDescent="0.4">
      <c r="A3" s="7"/>
      <c r="B3" s="129"/>
      <c r="C3" s="78"/>
      <c r="D3" s="7"/>
      <c r="E3" s="80"/>
      <c r="F3" s="78"/>
    </row>
    <row r="4" spans="1:6" ht="23.25" customHeight="1" x14ac:dyDescent="0.35">
      <c r="A4" s="8" t="s">
        <v>41</v>
      </c>
      <c r="B4" s="168"/>
      <c r="C4" s="168"/>
      <c r="D4" s="168"/>
      <c r="E4" s="168"/>
      <c r="F4" s="168"/>
    </row>
    <row r="5" spans="1:6" ht="23.25" customHeight="1" x14ac:dyDescent="0.35">
      <c r="A5" s="8" t="s">
        <v>19</v>
      </c>
      <c r="B5" s="144"/>
      <c r="C5" s="144"/>
      <c r="D5" s="144"/>
      <c r="E5" s="144"/>
      <c r="F5" s="144"/>
    </row>
    <row r="6" spans="1:6" ht="23.25" customHeight="1" x14ac:dyDescent="0.35">
      <c r="A6" s="8" t="s">
        <v>42</v>
      </c>
      <c r="B6" s="144"/>
      <c r="C6" s="144"/>
      <c r="D6" s="144"/>
      <c r="E6" s="144"/>
      <c r="F6" s="144"/>
    </row>
    <row r="7" spans="1:6" ht="23.25" customHeight="1" x14ac:dyDescent="0.35">
      <c r="A7" s="8" t="s">
        <v>166</v>
      </c>
      <c r="B7" s="144"/>
      <c r="C7" s="144"/>
      <c r="D7" s="144"/>
      <c r="E7" s="144"/>
      <c r="F7" s="144"/>
    </row>
    <row r="8" spans="1:6" ht="23.25" customHeight="1" x14ac:dyDescent="0.4">
      <c r="A8" s="8" t="s">
        <v>25</v>
      </c>
      <c r="B8" s="166"/>
      <c r="C8" s="166"/>
      <c r="D8" s="166"/>
      <c r="E8" s="166"/>
      <c r="F8" s="166"/>
    </row>
    <row r="9" spans="1:6" ht="23.25" customHeight="1" x14ac:dyDescent="0.4">
      <c r="A9" s="8" t="s">
        <v>68</v>
      </c>
      <c r="B9" s="166"/>
      <c r="C9" s="166"/>
      <c r="D9" s="166"/>
      <c r="E9" s="166"/>
      <c r="F9" s="166"/>
    </row>
    <row r="10" spans="1:6" ht="58.9" customHeight="1" x14ac:dyDescent="0.4">
      <c r="A10" s="8"/>
      <c r="B10" s="130"/>
      <c r="C10" s="118"/>
      <c r="D10" s="118"/>
      <c r="E10" s="118"/>
      <c r="F10" s="118"/>
    </row>
    <row r="11" spans="1:6" ht="23.25" customHeight="1" x14ac:dyDescent="0.4">
      <c r="A11" s="123" t="s">
        <v>150</v>
      </c>
      <c r="B11" s="131" t="s">
        <v>39</v>
      </c>
      <c r="C11" s="118"/>
      <c r="D11" s="118"/>
      <c r="E11" s="118"/>
      <c r="F11" s="118"/>
    </row>
    <row r="12" spans="1:6" ht="23.25" customHeight="1" x14ac:dyDescent="0.4">
      <c r="A12" s="124" t="s">
        <v>152</v>
      </c>
      <c r="B12" s="132" t="s">
        <v>16</v>
      </c>
      <c r="C12" s="118"/>
      <c r="D12" s="118"/>
      <c r="E12" s="118"/>
      <c r="F12" s="118"/>
    </row>
    <row r="13" spans="1:6" ht="23.25" customHeight="1" x14ac:dyDescent="0.4">
      <c r="A13" s="124" t="s">
        <v>153</v>
      </c>
      <c r="B13" s="132" t="s">
        <v>82</v>
      </c>
      <c r="C13" s="118"/>
      <c r="D13" s="118"/>
      <c r="E13" s="118"/>
      <c r="F13" s="118"/>
    </row>
    <row r="14" spans="1:6" ht="23.25" customHeight="1" x14ac:dyDescent="0.4">
      <c r="A14" s="124" t="s">
        <v>154</v>
      </c>
      <c r="B14" s="132" t="s">
        <v>105</v>
      </c>
      <c r="C14" s="118"/>
      <c r="D14" s="118"/>
      <c r="E14" s="118"/>
      <c r="F14" s="118"/>
    </row>
    <row r="15" spans="1:6" ht="23.25" customHeight="1" x14ac:dyDescent="0.4">
      <c r="A15" s="125" t="s">
        <v>151</v>
      </c>
      <c r="B15" s="133" t="s">
        <v>83</v>
      </c>
      <c r="C15" s="118"/>
      <c r="D15" s="118"/>
      <c r="E15" s="118"/>
      <c r="F15" s="118"/>
    </row>
    <row r="16" spans="1:6" ht="23.25" customHeight="1" x14ac:dyDescent="0.4">
      <c r="A16" s="8"/>
      <c r="B16" s="134"/>
      <c r="C16" s="118"/>
      <c r="D16" s="118"/>
      <c r="E16" s="118"/>
      <c r="F16" s="118"/>
    </row>
    <row r="17" spans="1:6" ht="23.25" customHeight="1" x14ac:dyDescent="0.35">
      <c r="A17" s="145" t="s">
        <v>165</v>
      </c>
      <c r="B17" s="145"/>
      <c r="C17" s="145"/>
      <c r="D17" s="145"/>
      <c r="E17" s="145"/>
      <c r="F17" s="145"/>
    </row>
    <row r="18" spans="1:6" ht="34.15" customHeight="1" x14ac:dyDescent="0.4">
      <c r="A18" s="8"/>
      <c r="B18" s="130"/>
      <c r="C18" s="118"/>
      <c r="D18" s="118"/>
      <c r="E18" s="118"/>
      <c r="F18" s="118"/>
    </row>
    <row r="19" spans="1:6" ht="22.9" customHeight="1" thickBot="1" x14ac:dyDescent="0.45">
      <c r="A19" s="119"/>
      <c r="B19" s="135"/>
      <c r="C19" s="120"/>
      <c r="D19" s="120"/>
      <c r="E19" s="120"/>
      <c r="F19" s="120"/>
    </row>
    <row r="20" spans="1:6" ht="52.15" customHeight="1" x14ac:dyDescent="0.35">
      <c r="A20" s="9"/>
      <c r="B20" s="136"/>
      <c r="C20" s="10"/>
      <c r="D20" s="10"/>
      <c r="E20" s="81"/>
      <c r="F20" s="10"/>
    </row>
    <row r="21" spans="1:6" ht="54.75" customHeight="1" thickBot="1" x14ac:dyDescent="0.4">
      <c r="A21" s="11" t="s">
        <v>6</v>
      </c>
      <c r="B21" s="137" t="s">
        <v>103</v>
      </c>
      <c r="C21" s="12" t="s">
        <v>14</v>
      </c>
      <c r="D21" s="12" t="s">
        <v>15</v>
      </c>
      <c r="E21" s="82" t="s">
        <v>104</v>
      </c>
      <c r="F21" s="12" t="s">
        <v>7</v>
      </c>
    </row>
    <row r="22" spans="1:6" ht="18" customHeight="1" thickTop="1" x14ac:dyDescent="0.35">
      <c r="A22" s="13" t="s">
        <v>0</v>
      </c>
      <c r="B22" s="14"/>
      <c r="C22" s="14"/>
      <c r="D22" s="14"/>
      <c r="E22" s="83"/>
      <c r="F22" s="97"/>
    </row>
    <row r="23" spans="1:6" ht="18" customHeight="1" x14ac:dyDescent="0.35">
      <c r="A23" s="15" t="s">
        <v>188</v>
      </c>
      <c r="B23" s="138"/>
      <c r="C23" s="16"/>
      <c r="D23" s="16" t="s">
        <v>39</v>
      </c>
      <c r="E23" s="84"/>
      <c r="F23" s="98">
        <f>C23*E23</f>
        <v>0</v>
      </c>
    </row>
    <row r="24" spans="1:6" ht="18" customHeight="1" x14ac:dyDescent="0.35">
      <c r="A24" s="15" t="s">
        <v>56</v>
      </c>
      <c r="B24" s="138"/>
      <c r="C24" s="16"/>
      <c r="D24" s="16"/>
      <c r="E24" s="84"/>
      <c r="F24" s="98">
        <f>C24*E24</f>
        <v>0</v>
      </c>
    </row>
    <row r="25" spans="1:6" ht="18" customHeight="1" x14ac:dyDescent="0.35">
      <c r="A25" s="158" t="s">
        <v>28</v>
      </c>
      <c r="B25" s="159"/>
      <c r="C25" s="159"/>
      <c r="D25" s="159"/>
      <c r="E25" s="160"/>
      <c r="F25" s="99">
        <f>SUM(F23:F24)</f>
        <v>0</v>
      </c>
    </row>
    <row r="26" spans="1:6" ht="31.9" customHeight="1" x14ac:dyDescent="0.35"/>
    <row r="27" spans="1:6" ht="18" customHeight="1" x14ac:dyDescent="0.35">
      <c r="A27" s="17" t="s">
        <v>22</v>
      </c>
      <c r="B27" s="18"/>
      <c r="C27" s="18"/>
      <c r="D27" s="18"/>
      <c r="E27" s="86"/>
      <c r="F27" s="100"/>
    </row>
    <row r="28" spans="1:6" ht="18" customHeight="1" x14ac:dyDescent="0.35">
      <c r="A28" s="19" t="s">
        <v>112</v>
      </c>
      <c r="B28" s="139">
        <v>150</v>
      </c>
      <c r="C28" s="20"/>
      <c r="D28" s="20" t="s">
        <v>16</v>
      </c>
      <c r="E28" s="87"/>
      <c r="F28" s="101">
        <f>C28*E28</f>
        <v>0</v>
      </c>
    </row>
    <row r="29" spans="1:6" ht="18" customHeight="1" x14ac:dyDescent="0.35">
      <c r="A29" s="19" t="s">
        <v>112</v>
      </c>
      <c r="B29" s="139">
        <v>200</v>
      </c>
      <c r="C29" s="20"/>
      <c r="D29" s="20" t="s">
        <v>16</v>
      </c>
      <c r="E29" s="87"/>
      <c r="F29" s="101">
        <f t="shared" ref="F29:F39" si="0">C29*E29</f>
        <v>0</v>
      </c>
    </row>
    <row r="30" spans="1:6" ht="18" customHeight="1" x14ac:dyDescent="0.35">
      <c r="A30" s="19" t="s">
        <v>112</v>
      </c>
      <c r="B30" s="138">
        <v>250</v>
      </c>
      <c r="C30" s="16"/>
      <c r="D30" s="16" t="s">
        <v>16</v>
      </c>
      <c r="E30" s="84"/>
      <c r="F30" s="101">
        <f t="shared" si="0"/>
        <v>0</v>
      </c>
    </row>
    <row r="31" spans="1:6" ht="18" customHeight="1" x14ac:dyDescent="0.35">
      <c r="A31" s="19" t="s">
        <v>112</v>
      </c>
      <c r="B31" s="138">
        <v>300</v>
      </c>
      <c r="C31" s="16"/>
      <c r="D31" s="16" t="s">
        <v>16</v>
      </c>
      <c r="E31" s="84"/>
      <c r="F31" s="101">
        <f t="shared" si="0"/>
        <v>0</v>
      </c>
    </row>
    <row r="32" spans="1:6" ht="18" customHeight="1" x14ac:dyDescent="0.35">
      <c r="A32" s="19" t="s">
        <v>112</v>
      </c>
      <c r="B32" s="138"/>
      <c r="C32" s="16"/>
      <c r="D32" s="16" t="s">
        <v>16</v>
      </c>
      <c r="E32" s="84"/>
      <c r="F32" s="101">
        <f t="shared" si="0"/>
        <v>0</v>
      </c>
    </row>
    <row r="33" spans="1:6" ht="18" customHeight="1" x14ac:dyDescent="0.35">
      <c r="A33" s="15" t="s">
        <v>170</v>
      </c>
      <c r="B33" s="138"/>
      <c r="C33" s="16"/>
      <c r="D33" s="16" t="s">
        <v>75</v>
      </c>
      <c r="E33" s="84"/>
      <c r="F33" s="101">
        <f t="shared" si="0"/>
        <v>0</v>
      </c>
    </row>
    <row r="34" spans="1:6" ht="18" customHeight="1" x14ac:dyDescent="0.35">
      <c r="A34" s="15" t="s">
        <v>167</v>
      </c>
      <c r="B34" s="138"/>
      <c r="C34" s="16"/>
      <c r="D34" s="16" t="s">
        <v>75</v>
      </c>
      <c r="E34" s="84"/>
      <c r="F34" s="101">
        <f t="shared" si="0"/>
        <v>0</v>
      </c>
    </row>
    <row r="35" spans="1:6" ht="18" customHeight="1" x14ac:dyDescent="0.35">
      <c r="A35" s="15" t="s">
        <v>76</v>
      </c>
      <c r="B35" s="138"/>
      <c r="C35" s="16"/>
      <c r="D35" s="16" t="s">
        <v>75</v>
      </c>
      <c r="E35" s="84"/>
      <c r="F35" s="101">
        <f t="shared" si="0"/>
        <v>0</v>
      </c>
    </row>
    <row r="36" spans="1:6" ht="18" customHeight="1" x14ac:dyDescent="0.35">
      <c r="A36" s="15" t="s">
        <v>77</v>
      </c>
      <c r="B36" s="138"/>
      <c r="C36" s="16"/>
      <c r="D36" s="16" t="s">
        <v>75</v>
      </c>
      <c r="E36" s="84"/>
      <c r="F36" s="101">
        <f t="shared" si="0"/>
        <v>0</v>
      </c>
    </row>
    <row r="37" spans="1:6" ht="18" customHeight="1" x14ac:dyDescent="0.35">
      <c r="A37" s="15" t="s">
        <v>56</v>
      </c>
      <c r="B37" s="138"/>
      <c r="C37" s="16"/>
      <c r="D37" s="16"/>
      <c r="E37" s="84"/>
      <c r="F37" s="101">
        <f t="shared" si="0"/>
        <v>0</v>
      </c>
    </row>
    <row r="38" spans="1:6" ht="18" customHeight="1" x14ac:dyDescent="0.35">
      <c r="A38" s="15" t="s">
        <v>56</v>
      </c>
      <c r="B38" s="138"/>
      <c r="C38" s="16"/>
      <c r="D38" s="16"/>
      <c r="E38" s="84"/>
      <c r="F38" s="101">
        <f t="shared" si="0"/>
        <v>0</v>
      </c>
    </row>
    <row r="39" spans="1:6" ht="18" customHeight="1" x14ac:dyDescent="0.35">
      <c r="A39" s="15" t="s">
        <v>56</v>
      </c>
      <c r="B39" s="138"/>
      <c r="C39" s="16"/>
      <c r="D39" s="16"/>
      <c r="E39" s="84"/>
      <c r="F39" s="101">
        <f t="shared" si="0"/>
        <v>0</v>
      </c>
    </row>
    <row r="40" spans="1:6" ht="18" customHeight="1" x14ac:dyDescent="0.35">
      <c r="A40" s="161" t="s">
        <v>26</v>
      </c>
      <c r="B40" s="162"/>
      <c r="C40" s="162"/>
      <c r="D40" s="162"/>
      <c r="E40" s="163"/>
      <c r="F40" s="102">
        <f>SUM(F28:F39)</f>
        <v>0</v>
      </c>
    </row>
    <row r="41" spans="1:6" ht="35.25" customHeight="1" x14ac:dyDescent="0.35">
      <c r="A41" s="21"/>
      <c r="B41" s="140"/>
      <c r="C41" s="22"/>
      <c r="D41" s="22"/>
      <c r="E41" s="88"/>
      <c r="F41" s="22"/>
    </row>
    <row r="42" spans="1:6" ht="18" customHeight="1" x14ac:dyDescent="0.35">
      <c r="A42" s="23" t="s">
        <v>23</v>
      </c>
      <c r="B42" s="24"/>
      <c r="C42" s="24"/>
      <c r="D42" s="24"/>
      <c r="E42" s="89"/>
      <c r="F42" s="103"/>
    </row>
    <row r="43" spans="1:6" ht="18" customHeight="1" x14ac:dyDescent="0.35">
      <c r="A43" s="15" t="s">
        <v>113</v>
      </c>
      <c r="B43" s="138">
        <v>300</v>
      </c>
      <c r="C43" s="16"/>
      <c r="D43" s="16" t="s">
        <v>16</v>
      </c>
      <c r="E43" s="84"/>
      <c r="F43" s="98">
        <f>C43*E43</f>
        <v>0</v>
      </c>
    </row>
    <row r="44" spans="1:6" ht="18" customHeight="1" x14ac:dyDescent="0.35">
      <c r="A44" s="15" t="s">
        <v>113</v>
      </c>
      <c r="B44" s="138"/>
      <c r="C44" s="16"/>
      <c r="D44" s="16" t="s">
        <v>16</v>
      </c>
      <c r="E44" s="84"/>
      <c r="F44" s="98">
        <f t="shared" ref="F44:F54" si="1">C44*E44</f>
        <v>0</v>
      </c>
    </row>
    <row r="45" spans="1:6" ht="18" customHeight="1" x14ac:dyDescent="0.35">
      <c r="A45" s="15" t="s">
        <v>113</v>
      </c>
      <c r="B45" s="138"/>
      <c r="C45" s="16"/>
      <c r="D45" s="16" t="s">
        <v>16</v>
      </c>
      <c r="E45" s="84"/>
      <c r="F45" s="98">
        <f t="shared" si="1"/>
        <v>0</v>
      </c>
    </row>
    <row r="46" spans="1:6" ht="18" customHeight="1" x14ac:dyDescent="0.35">
      <c r="A46" s="15" t="s">
        <v>113</v>
      </c>
      <c r="B46" s="138"/>
      <c r="C46" s="16"/>
      <c r="D46" s="16" t="s">
        <v>16</v>
      </c>
      <c r="E46" s="84"/>
      <c r="F46" s="98">
        <f t="shared" si="1"/>
        <v>0</v>
      </c>
    </row>
    <row r="47" spans="1:6" ht="18" customHeight="1" x14ac:dyDescent="0.35">
      <c r="A47" s="15" t="s">
        <v>171</v>
      </c>
      <c r="B47" s="138"/>
      <c r="C47" s="16"/>
      <c r="D47" s="16" t="s">
        <v>169</v>
      </c>
      <c r="E47" s="84"/>
      <c r="F47" s="98">
        <f t="shared" si="1"/>
        <v>0</v>
      </c>
    </row>
    <row r="48" spans="1:6" ht="18" customHeight="1" x14ac:dyDescent="0.35">
      <c r="A48" s="15" t="s">
        <v>78</v>
      </c>
      <c r="B48" s="138">
        <v>1200</v>
      </c>
      <c r="C48" s="16"/>
      <c r="D48" s="16" t="s">
        <v>82</v>
      </c>
      <c r="E48" s="84"/>
      <c r="F48" s="98">
        <f t="shared" si="1"/>
        <v>0</v>
      </c>
    </row>
    <row r="49" spans="1:6" ht="18" customHeight="1" x14ac:dyDescent="0.35">
      <c r="A49" s="15" t="s">
        <v>78</v>
      </c>
      <c r="B49" s="138"/>
      <c r="C49" s="16"/>
      <c r="D49" s="16" t="s">
        <v>82</v>
      </c>
      <c r="E49" s="84"/>
      <c r="F49" s="98">
        <f t="shared" si="1"/>
        <v>0</v>
      </c>
    </row>
    <row r="50" spans="1:6" ht="18" customHeight="1" x14ac:dyDescent="0.35">
      <c r="A50" s="15" t="s">
        <v>86</v>
      </c>
      <c r="B50" s="138"/>
      <c r="C50" s="16"/>
      <c r="D50" s="16" t="s">
        <v>83</v>
      </c>
      <c r="E50" s="84"/>
      <c r="F50" s="98">
        <f t="shared" si="1"/>
        <v>0</v>
      </c>
    </row>
    <row r="51" spans="1:6" ht="18" customHeight="1" x14ac:dyDescent="0.35">
      <c r="A51" s="15" t="s">
        <v>168</v>
      </c>
      <c r="B51" s="138"/>
      <c r="C51" s="16"/>
      <c r="D51" s="16" t="s">
        <v>83</v>
      </c>
      <c r="E51" s="84"/>
      <c r="F51" s="98">
        <f t="shared" si="1"/>
        <v>0</v>
      </c>
    </row>
    <row r="52" spans="1:6" ht="18" customHeight="1" x14ac:dyDescent="0.35">
      <c r="A52" s="15" t="s">
        <v>168</v>
      </c>
      <c r="B52" s="138"/>
      <c r="C52" s="16"/>
      <c r="D52" s="16" t="s">
        <v>83</v>
      </c>
      <c r="E52" s="84"/>
      <c r="F52" s="98">
        <f t="shared" si="1"/>
        <v>0</v>
      </c>
    </row>
    <row r="53" spans="1:6" ht="18" customHeight="1" x14ac:dyDescent="0.35">
      <c r="A53" s="15" t="s">
        <v>80</v>
      </c>
      <c r="B53" s="138">
        <v>250</v>
      </c>
      <c r="C53" s="16"/>
      <c r="D53" s="16" t="s">
        <v>16</v>
      </c>
      <c r="E53" s="84"/>
      <c r="F53" s="98">
        <f t="shared" si="1"/>
        <v>0</v>
      </c>
    </row>
    <row r="54" spans="1:6" ht="18" customHeight="1" x14ac:dyDescent="0.35">
      <c r="A54" s="15" t="s">
        <v>80</v>
      </c>
      <c r="B54" s="138"/>
      <c r="C54" s="16"/>
      <c r="D54" s="16" t="s">
        <v>16</v>
      </c>
      <c r="E54" s="84"/>
      <c r="F54" s="98">
        <f t="shared" si="1"/>
        <v>0</v>
      </c>
    </row>
    <row r="55" spans="1:6" ht="18" customHeight="1" x14ac:dyDescent="0.35">
      <c r="A55" s="15" t="s">
        <v>81</v>
      </c>
      <c r="B55" s="138"/>
      <c r="C55" s="16"/>
      <c r="D55" s="16" t="s">
        <v>83</v>
      </c>
      <c r="E55" s="84"/>
      <c r="F55" s="98">
        <f t="shared" ref="F55:F62" si="2">C55*E55</f>
        <v>0</v>
      </c>
    </row>
    <row r="56" spans="1:6" ht="18" customHeight="1" x14ac:dyDescent="0.35">
      <c r="A56" s="15" t="s">
        <v>111</v>
      </c>
      <c r="B56" s="138"/>
      <c r="C56" s="16"/>
      <c r="D56" s="16" t="s">
        <v>83</v>
      </c>
      <c r="E56" s="84"/>
      <c r="F56" s="98">
        <f t="shared" si="2"/>
        <v>0</v>
      </c>
    </row>
    <row r="57" spans="1:6" ht="18" customHeight="1" x14ac:dyDescent="0.35">
      <c r="A57" s="15" t="s">
        <v>84</v>
      </c>
      <c r="B57" s="138"/>
      <c r="C57" s="16"/>
      <c r="D57" s="16" t="s">
        <v>39</v>
      </c>
      <c r="E57" s="84"/>
      <c r="F57" s="98">
        <f t="shared" si="2"/>
        <v>0</v>
      </c>
    </row>
    <row r="58" spans="1:6" ht="18" customHeight="1" x14ac:dyDescent="0.35">
      <c r="A58" s="15" t="s">
        <v>85</v>
      </c>
      <c r="B58" s="138"/>
      <c r="C58" s="16"/>
      <c r="D58" s="16" t="s">
        <v>39</v>
      </c>
      <c r="E58" s="84"/>
      <c r="F58" s="98">
        <f t="shared" si="2"/>
        <v>0</v>
      </c>
    </row>
    <row r="59" spans="1:6" ht="18" customHeight="1" x14ac:dyDescent="0.35">
      <c r="A59" s="15" t="s">
        <v>56</v>
      </c>
      <c r="B59" s="138"/>
      <c r="C59" s="16"/>
      <c r="D59" s="16"/>
      <c r="E59" s="84"/>
      <c r="F59" s="98">
        <f t="shared" si="2"/>
        <v>0</v>
      </c>
    </row>
    <row r="60" spans="1:6" ht="18" customHeight="1" x14ac:dyDescent="0.35">
      <c r="A60" s="15" t="s">
        <v>56</v>
      </c>
      <c r="B60" s="138"/>
      <c r="C60" s="16"/>
      <c r="D60" s="16"/>
      <c r="E60" s="84"/>
      <c r="F60" s="98">
        <f t="shared" si="2"/>
        <v>0</v>
      </c>
    </row>
    <row r="61" spans="1:6" ht="18" customHeight="1" x14ac:dyDescent="0.35">
      <c r="A61" s="15" t="s">
        <v>56</v>
      </c>
      <c r="B61" s="138"/>
      <c r="C61" s="16"/>
      <c r="D61" s="16"/>
      <c r="E61" s="84"/>
      <c r="F61" s="98">
        <f t="shared" si="2"/>
        <v>0</v>
      </c>
    </row>
    <row r="62" spans="1:6" ht="18" customHeight="1" x14ac:dyDescent="0.35">
      <c r="A62" s="15" t="s">
        <v>56</v>
      </c>
      <c r="B62" s="138"/>
      <c r="C62" s="16"/>
      <c r="D62" s="16"/>
      <c r="E62" s="84"/>
      <c r="F62" s="98">
        <f t="shared" si="2"/>
        <v>0</v>
      </c>
    </row>
    <row r="63" spans="1:6" ht="18" customHeight="1" x14ac:dyDescent="0.35">
      <c r="A63" s="161" t="s">
        <v>51</v>
      </c>
      <c r="B63" s="162"/>
      <c r="C63" s="162"/>
      <c r="D63" s="162"/>
      <c r="E63" s="163"/>
      <c r="F63" s="102">
        <f>SUM(F43:F62)</f>
        <v>0</v>
      </c>
    </row>
    <row r="64" spans="1:6" ht="36" customHeight="1" x14ac:dyDescent="0.35">
      <c r="A64" s="21"/>
      <c r="B64" s="140"/>
      <c r="C64" s="22"/>
      <c r="D64" s="22"/>
      <c r="E64" s="88"/>
      <c r="F64" s="22"/>
    </row>
    <row r="65" spans="1:6" ht="18" customHeight="1" x14ac:dyDescent="0.35">
      <c r="A65" s="23" t="s">
        <v>24</v>
      </c>
      <c r="B65" s="24"/>
      <c r="C65" s="24"/>
      <c r="D65" s="24"/>
      <c r="E65" s="89"/>
      <c r="F65" s="103"/>
    </row>
    <row r="66" spans="1:6" ht="18" customHeight="1" x14ac:dyDescent="0.35">
      <c r="A66" s="15" t="s">
        <v>114</v>
      </c>
      <c r="B66" s="138">
        <v>200</v>
      </c>
      <c r="C66" s="16"/>
      <c r="D66" s="16" t="s">
        <v>16</v>
      </c>
      <c r="E66" s="84"/>
      <c r="F66" s="98">
        <f>C66*E66</f>
        <v>0</v>
      </c>
    </row>
    <row r="67" spans="1:6" ht="18" customHeight="1" x14ac:dyDescent="0.35">
      <c r="A67" s="15" t="s">
        <v>114</v>
      </c>
      <c r="B67" s="138">
        <v>250</v>
      </c>
      <c r="C67" s="16"/>
      <c r="D67" s="16" t="s">
        <v>16</v>
      </c>
      <c r="E67" s="84"/>
      <c r="F67" s="98">
        <f t="shared" ref="F67:F81" si="3">C67*E67</f>
        <v>0</v>
      </c>
    </row>
    <row r="68" spans="1:6" ht="18" customHeight="1" x14ac:dyDescent="0.35">
      <c r="A68" s="15" t="s">
        <v>114</v>
      </c>
      <c r="B68" s="138">
        <v>300</v>
      </c>
      <c r="C68" s="16"/>
      <c r="D68" s="16" t="s">
        <v>16</v>
      </c>
      <c r="E68" s="84"/>
      <c r="F68" s="98">
        <f t="shared" si="3"/>
        <v>0</v>
      </c>
    </row>
    <row r="69" spans="1:6" ht="18" customHeight="1" x14ac:dyDescent="0.35">
      <c r="A69" s="15" t="s">
        <v>114</v>
      </c>
      <c r="B69" s="138"/>
      <c r="C69" s="16"/>
      <c r="D69" s="16" t="s">
        <v>16</v>
      </c>
      <c r="E69" s="84"/>
      <c r="F69" s="98">
        <f t="shared" si="3"/>
        <v>0</v>
      </c>
    </row>
    <row r="70" spans="1:6" ht="18" customHeight="1" x14ac:dyDescent="0.35">
      <c r="A70" s="15" t="s">
        <v>78</v>
      </c>
      <c r="B70" s="138">
        <v>1200</v>
      </c>
      <c r="C70" s="16"/>
      <c r="D70" s="16" t="s">
        <v>82</v>
      </c>
      <c r="E70" s="84"/>
      <c r="F70" s="98">
        <f t="shared" si="3"/>
        <v>0</v>
      </c>
    </row>
    <row r="71" spans="1:6" ht="18" customHeight="1" x14ac:dyDescent="0.35">
      <c r="A71" s="15" t="s">
        <v>87</v>
      </c>
      <c r="B71" s="138">
        <v>1200</v>
      </c>
      <c r="C71" s="16"/>
      <c r="D71" s="16" t="s">
        <v>82</v>
      </c>
      <c r="E71" s="84"/>
      <c r="F71" s="98">
        <f t="shared" si="3"/>
        <v>0</v>
      </c>
    </row>
    <row r="72" spans="1:6" ht="18" customHeight="1" x14ac:dyDescent="0.35">
      <c r="A72" s="15" t="s">
        <v>87</v>
      </c>
      <c r="B72" s="138">
        <v>1500</v>
      </c>
      <c r="C72" s="16"/>
      <c r="D72" s="16" t="s">
        <v>82</v>
      </c>
      <c r="E72" s="84"/>
      <c r="F72" s="98">
        <f t="shared" si="3"/>
        <v>0</v>
      </c>
    </row>
    <row r="73" spans="1:6" ht="18" customHeight="1" x14ac:dyDescent="0.35">
      <c r="A73" s="15" t="s">
        <v>86</v>
      </c>
      <c r="B73" s="138" t="s">
        <v>79</v>
      </c>
      <c r="C73" s="16"/>
      <c r="D73" s="16" t="s">
        <v>83</v>
      </c>
      <c r="E73" s="84"/>
      <c r="F73" s="98">
        <f t="shared" si="3"/>
        <v>0</v>
      </c>
    </row>
    <row r="74" spans="1:6" ht="18" customHeight="1" x14ac:dyDescent="0.35">
      <c r="A74" s="15" t="s">
        <v>86</v>
      </c>
      <c r="B74" s="138" t="s">
        <v>91</v>
      </c>
      <c r="C74" s="16"/>
      <c r="D74" s="16" t="s">
        <v>83</v>
      </c>
      <c r="E74" s="84"/>
      <c r="F74" s="98">
        <f t="shared" si="3"/>
        <v>0</v>
      </c>
    </row>
    <row r="75" spans="1:6" ht="18" customHeight="1" x14ac:dyDescent="0.35">
      <c r="A75" s="15" t="s">
        <v>88</v>
      </c>
      <c r="B75" s="138"/>
      <c r="C75" s="16"/>
      <c r="D75" s="16" t="s">
        <v>83</v>
      </c>
      <c r="E75" s="84"/>
      <c r="F75" s="98">
        <f t="shared" si="3"/>
        <v>0</v>
      </c>
    </row>
    <row r="76" spans="1:6" ht="18" customHeight="1" x14ac:dyDescent="0.35">
      <c r="A76" s="15" t="s">
        <v>89</v>
      </c>
      <c r="B76" s="138"/>
      <c r="C76" s="16"/>
      <c r="D76" s="16" t="s">
        <v>39</v>
      </c>
      <c r="E76" s="84"/>
      <c r="F76" s="98">
        <f t="shared" si="3"/>
        <v>0</v>
      </c>
    </row>
    <row r="77" spans="1:6" ht="18" customHeight="1" x14ac:dyDescent="0.35">
      <c r="A77" s="15" t="s">
        <v>90</v>
      </c>
      <c r="B77" s="138"/>
      <c r="C77" s="16"/>
      <c r="D77" s="16" t="s">
        <v>39</v>
      </c>
      <c r="E77" s="84"/>
      <c r="F77" s="98">
        <f t="shared" si="3"/>
        <v>0</v>
      </c>
    </row>
    <row r="78" spans="1:6" ht="18" customHeight="1" x14ac:dyDescent="0.35">
      <c r="A78" s="15" t="s">
        <v>56</v>
      </c>
      <c r="B78" s="138"/>
      <c r="C78" s="16"/>
      <c r="D78" s="16"/>
      <c r="E78" s="84"/>
      <c r="F78" s="98">
        <f t="shared" si="3"/>
        <v>0</v>
      </c>
    </row>
    <row r="79" spans="1:6" ht="18" customHeight="1" x14ac:dyDescent="0.35">
      <c r="A79" s="15" t="s">
        <v>56</v>
      </c>
      <c r="B79" s="138"/>
      <c r="C79" s="16"/>
      <c r="D79" s="16"/>
      <c r="E79" s="84"/>
      <c r="F79" s="98">
        <f t="shared" si="3"/>
        <v>0</v>
      </c>
    </row>
    <row r="80" spans="1:6" ht="18" customHeight="1" x14ac:dyDescent="0.35">
      <c r="A80" s="15" t="s">
        <v>56</v>
      </c>
      <c r="B80" s="138"/>
      <c r="C80" s="16"/>
      <c r="D80" s="16"/>
      <c r="E80" s="84"/>
      <c r="F80" s="98">
        <f t="shared" si="3"/>
        <v>0</v>
      </c>
    </row>
    <row r="81" spans="1:6" ht="18" customHeight="1" x14ac:dyDescent="0.35">
      <c r="A81" s="15" t="s">
        <v>56</v>
      </c>
      <c r="B81" s="138"/>
      <c r="C81" s="16"/>
      <c r="D81" s="16"/>
      <c r="E81" s="84"/>
      <c r="F81" s="98">
        <f t="shared" si="3"/>
        <v>0</v>
      </c>
    </row>
    <row r="82" spans="1:6" ht="18" customHeight="1" x14ac:dyDescent="0.35">
      <c r="A82" s="161" t="s">
        <v>50</v>
      </c>
      <c r="B82" s="162"/>
      <c r="C82" s="162"/>
      <c r="D82" s="162"/>
      <c r="E82" s="163"/>
      <c r="F82" s="102">
        <f>SUM(F66:F81)</f>
        <v>0</v>
      </c>
    </row>
    <row r="83" spans="1:6" ht="36.75" customHeight="1" x14ac:dyDescent="0.35">
      <c r="A83" s="21"/>
      <c r="B83" s="140"/>
      <c r="C83" s="22"/>
      <c r="D83" s="22"/>
      <c r="E83" s="88"/>
      <c r="F83" s="104"/>
    </row>
    <row r="84" spans="1:6" ht="18" customHeight="1" x14ac:dyDescent="0.35">
      <c r="A84" s="23" t="s">
        <v>172</v>
      </c>
      <c r="B84" s="24"/>
      <c r="C84" s="24"/>
      <c r="D84" s="24"/>
      <c r="E84" s="89"/>
      <c r="F84" s="103"/>
    </row>
    <row r="85" spans="1:6" ht="18" customHeight="1" x14ac:dyDescent="0.35">
      <c r="A85" s="15" t="s">
        <v>108</v>
      </c>
      <c r="B85" s="138"/>
      <c r="C85" s="16"/>
      <c r="D85" s="16" t="s">
        <v>83</v>
      </c>
      <c r="E85" s="84"/>
      <c r="F85" s="98">
        <f>C85*E85</f>
        <v>0</v>
      </c>
    </row>
    <row r="86" spans="1:6" ht="18" customHeight="1" x14ac:dyDescent="0.35">
      <c r="A86" s="25" t="s">
        <v>107</v>
      </c>
      <c r="B86" s="138"/>
      <c r="C86" s="16"/>
      <c r="D86" s="16" t="s">
        <v>83</v>
      </c>
      <c r="E86" s="85"/>
      <c r="F86" s="98">
        <f t="shared" ref="F86:F91" si="4">C86*E86</f>
        <v>0</v>
      </c>
    </row>
    <row r="87" spans="1:6" ht="18" customHeight="1" x14ac:dyDescent="0.35">
      <c r="A87" s="25" t="s">
        <v>92</v>
      </c>
      <c r="B87" s="138"/>
      <c r="C87" s="16"/>
      <c r="D87" s="16" t="s">
        <v>83</v>
      </c>
      <c r="E87" s="85"/>
      <c r="F87" s="98">
        <f t="shared" si="4"/>
        <v>0</v>
      </c>
    </row>
    <row r="88" spans="1:6" ht="18" customHeight="1" x14ac:dyDescent="0.35">
      <c r="A88" s="25" t="s">
        <v>93</v>
      </c>
      <c r="B88" s="138"/>
      <c r="C88" s="16"/>
      <c r="D88" s="16" t="s">
        <v>83</v>
      </c>
      <c r="E88" s="84"/>
      <c r="F88" s="98">
        <f t="shared" si="4"/>
        <v>0</v>
      </c>
    </row>
    <row r="89" spans="1:6" ht="18" customHeight="1" x14ac:dyDescent="0.35">
      <c r="A89" s="25" t="s">
        <v>94</v>
      </c>
      <c r="B89" s="138"/>
      <c r="C89" s="16"/>
      <c r="D89" s="16" t="s">
        <v>83</v>
      </c>
      <c r="E89" s="85"/>
      <c r="F89" s="98">
        <f t="shared" si="4"/>
        <v>0</v>
      </c>
    </row>
    <row r="90" spans="1:6" ht="18" customHeight="1" x14ac:dyDescent="0.35">
      <c r="A90" s="25" t="s">
        <v>95</v>
      </c>
      <c r="B90" s="138"/>
      <c r="C90" s="16"/>
      <c r="D90" s="16" t="s">
        <v>83</v>
      </c>
      <c r="E90" s="84"/>
      <c r="F90" s="98">
        <f t="shared" si="4"/>
        <v>0</v>
      </c>
    </row>
    <row r="91" spans="1:6" ht="18" customHeight="1" x14ac:dyDescent="0.35">
      <c r="A91" s="25" t="s">
        <v>56</v>
      </c>
      <c r="B91" s="138"/>
      <c r="C91" s="16"/>
      <c r="D91" s="16"/>
      <c r="E91" s="84"/>
      <c r="F91" s="98">
        <f t="shared" si="4"/>
        <v>0</v>
      </c>
    </row>
    <row r="92" spans="1:6" ht="18" customHeight="1" x14ac:dyDescent="0.35">
      <c r="A92" s="161" t="s">
        <v>27</v>
      </c>
      <c r="B92" s="162"/>
      <c r="C92" s="162"/>
      <c r="D92" s="162"/>
      <c r="E92" s="163"/>
      <c r="F92" s="102">
        <f>SUM(F85:F91)</f>
        <v>0</v>
      </c>
    </row>
    <row r="93" spans="1:6" ht="42.75" customHeight="1" x14ac:dyDescent="0.35">
      <c r="A93" s="21"/>
      <c r="B93" s="140"/>
      <c r="C93" s="22"/>
      <c r="D93" s="22"/>
      <c r="E93" s="88"/>
      <c r="F93" s="104"/>
    </row>
    <row r="94" spans="1:6" ht="18" customHeight="1" x14ac:dyDescent="0.35">
      <c r="A94" s="26" t="s">
        <v>97</v>
      </c>
      <c r="B94" s="27"/>
      <c r="C94" s="27"/>
      <c r="D94" s="27"/>
      <c r="E94" s="90"/>
      <c r="F94" s="106"/>
    </row>
    <row r="95" spans="1:6" ht="18" customHeight="1" x14ac:dyDescent="0.35">
      <c r="A95" s="15" t="s">
        <v>115</v>
      </c>
      <c r="B95" s="138"/>
      <c r="C95" s="16"/>
      <c r="D95" s="16" t="s">
        <v>16</v>
      </c>
      <c r="E95" s="84"/>
      <c r="F95" s="98">
        <f>C95*E95</f>
        <v>0</v>
      </c>
    </row>
    <row r="96" spans="1:6" ht="18" customHeight="1" x14ac:dyDescent="0.35">
      <c r="A96" s="15" t="s">
        <v>122</v>
      </c>
      <c r="B96" s="138"/>
      <c r="C96" s="96"/>
      <c r="D96" s="16" t="s">
        <v>16</v>
      </c>
      <c r="E96" s="84"/>
      <c r="F96" s="98">
        <f t="shared" ref="F96:F105" si="5">C96*E96</f>
        <v>0</v>
      </c>
    </row>
    <row r="97" spans="1:6" ht="18" customHeight="1" x14ac:dyDescent="0.35">
      <c r="A97" s="15" t="s">
        <v>116</v>
      </c>
      <c r="B97" s="138"/>
      <c r="C97" s="16"/>
      <c r="D97" s="16" t="s">
        <v>16</v>
      </c>
      <c r="E97" s="84"/>
      <c r="F97" s="98">
        <f t="shared" si="5"/>
        <v>0</v>
      </c>
    </row>
    <row r="98" spans="1:6" ht="18" customHeight="1" x14ac:dyDescent="0.35">
      <c r="A98" s="15" t="s">
        <v>117</v>
      </c>
      <c r="B98" s="138"/>
      <c r="C98" s="96"/>
      <c r="D98" s="16" t="s">
        <v>16</v>
      </c>
      <c r="E98" s="84"/>
      <c r="F98" s="98">
        <f t="shared" si="5"/>
        <v>0</v>
      </c>
    </row>
    <row r="99" spans="1:6" ht="18" customHeight="1" x14ac:dyDescent="0.35">
      <c r="A99" s="15" t="s">
        <v>118</v>
      </c>
      <c r="B99" s="138"/>
      <c r="C99" s="16"/>
      <c r="D99" s="16" t="s">
        <v>16</v>
      </c>
      <c r="E99" s="84"/>
      <c r="F99" s="98">
        <f t="shared" si="5"/>
        <v>0</v>
      </c>
    </row>
    <row r="100" spans="1:6" ht="18" customHeight="1" x14ac:dyDescent="0.35">
      <c r="A100" s="15" t="s">
        <v>119</v>
      </c>
      <c r="B100" s="138"/>
      <c r="C100" s="96"/>
      <c r="D100" s="16" t="s">
        <v>16</v>
      </c>
      <c r="E100" s="84"/>
      <c r="F100" s="98">
        <f t="shared" si="5"/>
        <v>0</v>
      </c>
    </row>
    <row r="101" spans="1:6" ht="18" customHeight="1" x14ac:dyDescent="0.35">
      <c r="A101" s="15" t="s">
        <v>120</v>
      </c>
      <c r="B101" s="138"/>
      <c r="C101" s="16"/>
      <c r="D101" s="16" t="s">
        <v>16</v>
      </c>
      <c r="E101" s="84"/>
      <c r="F101" s="98">
        <f t="shared" si="5"/>
        <v>0</v>
      </c>
    </row>
    <row r="102" spans="1:6" ht="18" customHeight="1" x14ac:dyDescent="0.35">
      <c r="A102" s="15" t="s">
        <v>121</v>
      </c>
      <c r="B102" s="138"/>
      <c r="C102" s="96"/>
      <c r="D102" s="16" t="s">
        <v>16</v>
      </c>
      <c r="E102" s="84"/>
      <c r="F102" s="98">
        <f t="shared" si="5"/>
        <v>0</v>
      </c>
    </row>
    <row r="103" spans="1:6" ht="18" customHeight="1" x14ac:dyDescent="0.35">
      <c r="A103" s="25" t="s">
        <v>56</v>
      </c>
      <c r="B103" s="138"/>
      <c r="C103" s="16"/>
      <c r="D103" s="16"/>
      <c r="E103" s="84"/>
      <c r="F103" s="98">
        <f t="shared" si="5"/>
        <v>0</v>
      </c>
    </row>
    <row r="104" spans="1:6" ht="18" customHeight="1" x14ac:dyDescent="0.35">
      <c r="A104" s="25" t="s">
        <v>56</v>
      </c>
      <c r="B104" s="138"/>
      <c r="C104" s="16"/>
      <c r="D104" s="16"/>
      <c r="E104" s="84"/>
      <c r="F104" s="98">
        <f t="shared" si="5"/>
        <v>0</v>
      </c>
    </row>
    <row r="105" spans="1:6" ht="18" customHeight="1" x14ac:dyDescent="0.35">
      <c r="A105" s="25" t="s">
        <v>56</v>
      </c>
      <c r="B105" s="138"/>
      <c r="C105" s="96"/>
      <c r="D105" s="16"/>
      <c r="E105" s="84"/>
      <c r="F105" s="98">
        <f t="shared" si="5"/>
        <v>0</v>
      </c>
    </row>
    <row r="106" spans="1:6" ht="18" customHeight="1" x14ac:dyDescent="0.35">
      <c r="A106" s="155" t="s">
        <v>33</v>
      </c>
      <c r="B106" s="156"/>
      <c r="C106" s="156"/>
      <c r="D106" s="156"/>
      <c r="E106" s="157"/>
      <c r="F106" s="107">
        <f>SUM(F95:F105)</f>
        <v>0</v>
      </c>
    </row>
    <row r="107" spans="1:6" ht="42.75" customHeight="1" x14ac:dyDescent="0.35">
      <c r="A107" s="21"/>
      <c r="B107" s="140"/>
      <c r="C107" s="22"/>
      <c r="D107" s="22"/>
      <c r="E107" s="88"/>
      <c r="F107" s="104"/>
    </row>
    <row r="108" spans="1:6" ht="18" customHeight="1" x14ac:dyDescent="0.35">
      <c r="A108" s="26" t="s">
        <v>32</v>
      </c>
      <c r="B108" s="27"/>
      <c r="C108" s="27"/>
      <c r="D108" s="27"/>
      <c r="E108" s="90"/>
      <c r="F108" s="106"/>
    </row>
    <row r="109" spans="1:6" ht="18" customHeight="1" x14ac:dyDescent="0.35">
      <c r="A109" s="15" t="s">
        <v>115</v>
      </c>
      <c r="B109" s="138"/>
      <c r="C109" s="16"/>
      <c r="D109" s="16" t="s">
        <v>16</v>
      </c>
      <c r="E109" s="84"/>
      <c r="F109" s="98">
        <f>C109*E109</f>
        <v>0</v>
      </c>
    </row>
    <row r="110" spans="1:6" ht="18" customHeight="1" x14ac:dyDescent="0.35">
      <c r="A110" s="15" t="s">
        <v>122</v>
      </c>
      <c r="B110" s="138"/>
      <c r="C110" s="16"/>
      <c r="D110" s="16" t="s">
        <v>16</v>
      </c>
      <c r="E110" s="84"/>
      <c r="F110" s="98">
        <f t="shared" ref="F110:F119" si="6">C110*E110</f>
        <v>0</v>
      </c>
    </row>
    <row r="111" spans="1:6" ht="18" customHeight="1" x14ac:dyDescent="0.35">
      <c r="A111" s="15" t="s">
        <v>116</v>
      </c>
      <c r="B111" s="138"/>
      <c r="C111" s="16"/>
      <c r="D111" s="16" t="s">
        <v>16</v>
      </c>
      <c r="E111" s="84"/>
      <c r="F111" s="98">
        <f t="shared" si="6"/>
        <v>0</v>
      </c>
    </row>
    <row r="112" spans="1:6" ht="18" customHeight="1" x14ac:dyDescent="0.35">
      <c r="A112" s="15" t="s">
        <v>117</v>
      </c>
      <c r="B112" s="138"/>
      <c r="C112" s="16"/>
      <c r="D112" s="16" t="s">
        <v>16</v>
      </c>
      <c r="E112" s="84"/>
      <c r="F112" s="98">
        <f t="shared" si="6"/>
        <v>0</v>
      </c>
    </row>
    <row r="113" spans="1:6" ht="18" customHeight="1" x14ac:dyDescent="0.35">
      <c r="A113" s="15" t="s">
        <v>118</v>
      </c>
      <c r="B113" s="138"/>
      <c r="C113" s="16"/>
      <c r="D113" s="16" t="s">
        <v>16</v>
      </c>
      <c r="E113" s="84"/>
      <c r="F113" s="98">
        <f t="shared" si="6"/>
        <v>0</v>
      </c>
    </row>
    <row r="114" spans="1:6" ht="18" customHeight="1" x14ac:dyDescent="0.35">
      <c r="A114" s="15" t="s">
        <v>119</v>
      </c>
      <c r="B114" s="138"/>
      <c r="C114" s="16"/>
      <c r="D114" s="16" t="s">
        <v>16</v>
      </c>
      <c r="E114" s="84"/>
      <c r="F114" s="98">
        <f t="shared" si="6"/>
        <v>0</v>
      </c>
    </row>
    <row r="115" spans="1:6" ht="18" customHeight="1" x14ac:dyDescent="0.35">
      <c r="A115" s="15" t="s">
        <v>120</v>
      </c>
      <c r="B115" s="138"/>
      <c r="C115" s="16"/>
      <c r="D115" s="16" t="s">
        <v>16</v>
      </c>
      <c r="E115" s="84"/>
      <c r="F115" s="98">
        <f t="shared" si="6"/>
        <v>0</v>
      </c>
    </row>
    <row r="116" spans="1:6" ht="18" customHeight="1" x14ac:dyDescent="0.35">
      <c r="A116" s="15" t="s">
        <v>121</v>
      </c>
      <c r="B116" s="138"/>
      <c r="C116" s="16"/>
      <c r="D116" s="16" t="s">
        <v>16</v>
      </c>
      <c r="E116" s="84"/>
      <c r="F116" s="98">
        <f t="shared" si="6"/>
        <v>0</v>
      </c>
    </row>
    <row r="117" spans="1:6" ht="18" customHeight="1" x14ac:dyDescent="0.35">
      <c r="A117" s="25" t="s">
        <v>56</v>
      </c>
      <c r="B117" s="138"/>
      <c r="C117" s="16"/>
      <c r="D117" s="16"/>
      <c r="E117" s="84"/>
      <c r="F117" s="98">
        <f t="shared" si="6"/>
        <v>0</v>
      </c>
    </row>
    <row r="118" spans="1:6" ht="18" customHeight="1" x14ac:dyDescent="0.35">
      <c r="A118" s="25" t="s">
        <v>56</v>
      </c>
      <c r="B118" s="138"/>
      <c r="C118" s="16"/>
      <c r="D118" s="16"/>
      <c r="E118" s="84"/>
      <c r="F118" s="98">
        <f t="shared" si="6"/>
        <v>0</v>
      </c>
    </row>
    <row r="119" spans="1:6" ht="18" customHeight="1" x14ac:dyDescent="0.35">
      <c r="A119" s="25" t="s">
        <v>56</v>
      </c>
      <c r="B119" s="138"/>
      <c r="C119" s="16"/>
      <c r="D119" s="16"/>
      <c r="E119" s="84"/>
      <c r="F119" s="98">
        <f t="shared" si="6"/>
        <v>0</v>
      </c>
    </row>
    <row r="120" spans="1:6" ht="18" customHeight="1" x14ac:dyDescent="0.35">
      <c r="A120" s="155" t="s">
        <v>34</v>
      </c>
      <c r="B120" s="156"/>
      <c r="C120" s="156"/>
      <c r="D120" s="156"/>
      <c r="E120" s="157"/>
      <c r="F120" s="107">
        <f>SUM(F109:F119)</f>
        <v>0</v>
      </c>
    </row>
    <row r="121" spans="1:6" ht="42.75" customHeight="1" x14ac:dyDescent="0.35">
      <c r="A121" s="28"/>
      <c r="B121" s="140"/>
      <c r="C121" s="22"/>
      <c r="D121" s="22"/>
      <c r="E121" s="88"/>
      <c r="F121" s="104"/>
    </row>
    <row r="122" spans="1:6" ht="18" customHeight="1" x14ac:dyDescent="0.35">
      <c r="A122" s="26" t="s">
        <v>20</v>
      </c>
      <c r="B122" s="27"/>
      <c r="C122" s="27"/>
      <c r="D122" s="27"/>
      <c r="E122" s="90"/>
      <c r="F122" s="106"/>
    </row>
    <row r="123" spans="1:6" x14ac:dyDescent="0.35">
      <c r="A123" s="15" t="s">
        <v>123</v>
      </c>
      <c r="B123" s="138"/>
      <c r="C123" s="16"/>
      <c r="D123" s="16" t="s">
        <v>16</v>
      </c>
      <c r="E123" s="85"/>
      <c r="F123" s="105">
        <f>C123*E123</f>
        <v>0</v>
      </c>
    </row>
    <row r="124" spans="1:6" x14ac:dyDescent="0.35">
      <c r="A124" s="25" t="s">
        <v>56</v>
      </c>
      <c r="B124" s="138"/>
      <c r="C124" s="16"/>
      <c r="D124" s="16"/>
      <c r="E124" s="85"/>
      <c r="F124" s="105">
        <f>C124*E124</f>
        <v>0</v>
      </c>
    </row>
    <row r="125" spans="1:6" ht="18" customHeight="1" x14ac:dyDescent="0.35">
      <c r="A125" s="155" t="s">
        <v>29</v>
      </c>
      <c r="B125" s="156"/>
      <c r="C125" s="156"/>
      <c r="D125" s="156"/>
      <c r="E125" s="157"/>
      <c r="F125" s="107">
        <f>SUM(F123:F124)</f>
        <v>0</v>
      </c>
    </row>
    <row r="126" spans="1:6" ht="42.75" customHeight="1" x14ac:dyDescent="0.35">
      <c r="A126" s="21"/>
      <c r="B126" s="140"/>
      <c r="C126" s="22"/>
      <c r="D126" s="22"/>
      <c r="E126" s="88"/>
      <c r="F126" s="104"/>
    </row>
    <row r="127" spans="1:6" ht="18" customHeight="1" x14ac:dyDescent="0.35">
      <c r="A127" s="26" t="s">
        <v>47</v>
      </c>
      <c r="B127" s="27"/>
      <c r="C127" s="27"/>
      <c r="D127" s="27"/>
      <c r="E127" s="90"/>
      <c r="F127" s="106"/>
    </row>
    <row r="128" spans="1:6" x14ac:dyDescent="0.35">
      <c r="A128" s="15" t="s">
        <v>124</v>
      </c>
      <c r="B128" s="138"/>
      <c r="C128" s="16"/>
      <c r="D128" s="16" t="s">
        <v>16</v>
      </c>
      <c r="E128" s="85"/>
      <c r="F128" s="105">
        <f>C128*E128</f>
        <v>0</v>
      </c>
    </row>
    <row r="129" spans="1:6" x14ac:dyDescent="0.35">
      <c r="A129" s="15" t="s">
        <v>125</v>
      </c>
      <c r="B129" s="138"/>
      <c r="C129" s="16"/>
      <c r="D129" s="16" t="s">
        <v>16</v>
      </c>
      <c r="E129" s="85"/>
      <c r="F129" s="105">
        <f t="shared" ref="F129:F130" si="7">C129*E129</f>
        <v>0</v>
      </c>
    </row>
    <row r="130" spans="1:6" x14ac:dyDescent="0.35">
      <c r="A130" s="25" t="s">
        <v>56</v>
      </c>
      <c r="B130" s="138"/>
      <c r="C130" s="16"/>
      <c r="D130" s="16" t="s">
        <v>16</v>
      </c>
      <c r="E130" s="85"/>
      <c r="F130" s="105">
        <f t="shared" si="7"/>
        <v>0</v>
      </c>
    </row>
    <row r="131" spans="1:6" ht="18" customHeight="1" x14ac:dyDescent="0.35">
      <c r="A131" s="155" t="s">
        <v>46</v>
      </c>
      <c r="B131" s="156"/>
      <c r="C131" s="156"/>
      <c r="D131" s="156"/>
      <c r="E131" s="157"/>
      <c r="F131" s="107">
        <f>SUM(F128:F130)</f>
        <v>0</v>
      </c>
    </row>
    <row r="132" spans="1:6" ht="42.75" customHeight="1" x14ac:dyDescent="0.35">
      <c r="A132" s="21"/>
      <c r="B132" s="140"/>
      <c r="C132" s="22"/>
      <c r="D132" s="22"/>
      <c r="E132" s="88"/>
      <c r="F132" s="104"/>
    </row>
    <row r="133" spans="1:6" ht="18" customHeight="1" x14ac:dyDescent="0.35">
      <c r="A133" s="26" t="s">
        <v>48</v>
      </c>
      <c r="B133" s="27"/>
      <c r="C133" s="27"/>
      <c r="D133" s="27"/>
      <c r="E133" s="90"/>
      <c r="F133" s="106"/>
    </row>
    <row r="134" spans="1:6" x14ac:dyDescent="0.35">
      <c r="A134" s="15" t="s">
        <v>126</v>
      </c>
      <c r="B134" s="138"/>
      <c r="C134" s="16"/>
      <c r="D134" s="16" t="s">
        <v>65</v>
      </c>
      <c r="E134" s="85"/>
      <c r="F134" s="105">
        <f>C134*E134</f>
        <v>0</v>
      </c>
    </row>
    <row r="135" spans="1:6" x14ac:dyDescent="0.35">
      <c r="A135" s="15" t="s">
        <v>127</v>
      </c>
      <c r="B135" s="138"/>
      <c r="C135" s="16"/>
      <c r="D135" s="16" t="s">
        <v>65</v>
      </c>
      <c r="E135" s="85"/>
      <c r="F135" s="105">
        <f>C135*E135</f>
        <v>0</v>
      </c>
    </row>
    <row r="136" spans="1:6" ht="18" customHeight="1" x14ac:dyDescent="0.35">
      <c r="A136" s="155" t="s">
        <v>49</v>
      </c>
      <c r="B136" s="156"/>
      <c r="C136" s="156"/>
      <c r="D136" s="156"/>
      <c r="E136" s="157"/>
      <c r="F136" s="107">
        <f>SUM(F134:F135)</f>
        <v>0</v>
      </c>
    </row>
    <row r="137" spans="1:6" ht="42.75" customHeight="1" x14ac:dyDescent="0.35">
      <c r="A137" s="21"/>
      <c r="B137" s="140"/>
      <c r="C137" s="22"/>
      <c r="D137" s="22"/>
      <c r="E137" s="88"/>
      <c r="F137" s="104"/>
    </row>
    <row r="138" spans="1:6" ht="18" customHeight="1" x14ac:dyDescent="0.35">
      <c r="A138" s="26" t="s">
        <v>110</v>
      </c>
      <c r="B138" s="27"/>
      <c r="C138" s="27"/>
      <c r="D138" s="27"/>
      <c r="E138" s="90"/>
      <c r="F138" s="106"/>
    </row>
    <row r="139" spans="1:6" ht="18" customHeight="1" x14ac:dyDescent="0.35">
      <c r="A139" s="15" t="s">
        <v>128</v>
      </c>
      <c r="B139" s="138">
        <v>250</v>
      </c>
      <c r="C139" s="16"/>
      <c r="D139" s="16" t="s">
        <v>16</v>
      </c>
      <c r="E139" s="84"/>
      <c r="F139" s="98">
        <f>C139*E139</f>
        <v>0</v>
      </c>
    </row>
    <row r="140" spans="1:6" ht="18" customHeight="1" x14ac:dyDescent="0.35">
      <c r="A140" s="15" t="s">
        <v>129</v>
      </c>
      <c r="B140" s="138">
        <v>500</v>
      </c>
      <c r="C140" s="16"/>
      <c r="D140" s="16" t="s">
        <v>16</v>
      </c>
      <c r="E140" s="84"/>
      <c r="F140" s="98">
        <f t="shared" ref="F140:F143" si="8">C140*E140</f>
        <v>0</v>
      </c>
    </row>
    <row r="141" spans="1:6" x14ac:dyDescent="0.35">
      <c r="A141" s="25" t="s">
        <v>181</v>
      </c>
      <c r="B141" s="138"/>
      <c r="C141" s="16"/>
      <c r="D141" s="16" t="s">
        <v>105</v>
      </c>
      <c r="E141" s="85"/>
      <c r="F141" s="105">
        <f t="shared" si="8"/>
        <v>0</v>
      </c>
    </row>
    <row r="142" spans="1:6" x14ac:dyDescent="0.35">
      <c r="A142" s="25" t="s">
        <v>56</v>
      </c>
      <c r="B142" s="138"/>
      <c r="C142" s="16"/>
      <c r="D142" s="16"/>
      <c r="E142" s="85"/>
      <c r="F142" s="105">
        <f t="shared" si="8"/>
        <v>0</v>
      </c>
    </row>
    <row r="143" spans="1:6" x14ac:dyDescent="0.35">
      <c r="A143" s="25" t="s">
        <v>56</v>
      </c>
      <c r="B143" s="138"/>
      <c r="C143" s="16"/>
      <c r="D143" s="16"/>
      <c r="E143" s="85"/>
      <c r="F143" s="105">
        <f t="shared" si="8"/>
        <v>0</v>
      </c>
    </row>
    <row r="144" spans="1:6" ht="18" customHeight="1" x14ac:dyDescent="0.35">
      <c r="A144" s="155" t="s">
        <v>109</v>
      </c>
      <c r="B144" s="156"/>
      <c r="C144" s="156"/>
      <c r="D144" s="156"/>
      <c r="E144" s="157"/>
      <c r="F144" s="107">
        <f>SUM(F139:F143)</f>
        <v>0</v>
      </c>
    </row>
    <row r="145" spans="1:6" ht="42.75" customHeight="1" x14ac:dyDescent="0.35">
      <c r="A145" s="21"/>
      <c r="B145" s="140"/>
      <c r="C145" s="22"/>
      <c r="D145" s="22"/>
      <c r="E145" s="88"/>
      <c r="F145" s="104"/>
    </row>
    <row r="146" spans="1:6" ht="18" customHeight="1" x14ac:dyDescent="0.35">
      <c r="A146" s="26" t="s">
        <v>185</v>
      </c>
      <c r="B146" s="27"/>
      <c r="C146" s="27"/>
      <c r="D146" s="27"/>
      <c r="E146" s="90"/>
      <c r="F146" s="106"/>
    </row>
    <row r="147" spans="1:6" x14ac:dyDescent="0.35">
      <c r="A147" s="15" t="s">
        <v>182</v>
      </c>
      <c r="B147" s="138"/>
      <c r="C147" s="16"/>
      <c r="D147" s="16" t="s">
        <v>16</v>
      </c>
      <c r="E147" s="85"/>
      <c r="F147" s="105">
        <f>C147*E147</f>
        <v>0</v>
      </c>
    </row>
    <row r="148" spans="1:6" x14ac:dyDescent="0.35">
      <c r="A148" s="25" t="s">
        <v>183</v>
      </c>
      <c r="B148" s="138"/>
      <c r="C148" s="16"/>
      <c r="D148" s="16" t="s">
        <v>16</v>
      </c>
      <c r="E148" s="85"/>
      <c r="F148" s="105">
        <f t="shared" ref="F148:F150" si="9">C148*E148</f>
        <v>0</v>
      </c>
    </row>
    <row r="149" spans="1:6" x14ac:dyDescent="0.35">
      <c r="A149" s="25" t="s">
        <v>184</v>
      </c>
      <c r="B149" s="138"/>
      <c r="C149" s="16"/>
      <c r="D149" s="16" t="s">
        <v>16</v>
      </c>
      <c r="E149" s="85"/>
      <c r="F149" s="105">
        <f t="shared" si="9"/>
        <v>0</v>
      </c>
    </row>
    <row r="150" spans="1:6" x14ac:dyDescent="0.35">
      <c r="A150" s="25" t="s">
        <v>67</v>
      </c>
      <c r="B150" s="138"/>
      <c r="C150" s="16"/>
      <c r="D150" s="16"/>
      <c r="E150" s="85"/>
      <c r="F150" s="105">
        <f t="shared" si="9"/>
        <v>0</v>
      </c>
    </row>
    <row r="151" spans="1:6" ht="18" customHeight="1" x14ac:dyDescent="0.35">
      <c r="A151" s="155" t="s">
        <v>186</v>
      </c>
      <c r="B151" s="156"/>
      <c r="C151" s="156"/>
      <c r="D151" s="156"/>
      <c r="E151" s="157"/>
      <c r="F151" s="107">
        <f>SUM(F147:F150)</f>
        <v>0</v>
      </c>
    </row>
    <row r="152" spans="1:6" ht="42.75" customHeight="1" x14ac:dyDescent="0.35">
      <c r="A152" s="21"/>
      <c r="B152" s="140"/>
      <c r="C152" s="22"/>
      <c r="D152" s="22"/>
      <c r="E152" s="88"/>
      <c r="F152" s="104"/>
    </row>
    <row r="153" spans="1:6" ht="18" customHeight="1" x14ac:dyDescent="0.35">
      <c r="A153" s="26" t="s">
        <v>30</v>
      </c>
      <c r="B153" s="27"/>
      <c r="C153" s="27"/>
      <c r="D153" s="27"/>
      <c r="E153" s="90"/>
      <c r="F153" s="106"/>
    </row>
    <row r="154" spans="1:6" x14ac:dyDescent="0.35">
      <c r="A154" s="15" t="s">
        <v>130</v>
      </c>
      <c r="B154" s="138">
        <v>500</v>
      </c>
      <c r="C154" s="16"/>
      <c r="D154" s="16" t="s">
        <v>16</v>
      </c>
      <c r="E154" s="85"/>
      <c r="F154" s="105">
        <f>C154*E154</f>
        <v>0</v>
      </c>
    </row>
    <row r="155" spans="1:6" x14ac:dyDescent="0.35">
      <c r="A155" s="15" t="s">
        <v>56</v>
      </c>
      <c r="B155" s="138"/>
      <c r="C155" s="16"/>
      <c r="D155" s="16" t="s">
        <v>16</v>
      </c>
      <c r="E155" s="85"/>
      <c r="F155" s="105">
        <f>C155*E155</f>
        <v>0</v>
      </c>
    </row>
    <row r="156" spans="1:6" ht="18" customHeight="1" x14ac:dyDescent="0.35">
      <c r="A156" s="155" t="s">
        <v>31</v>
      </c>
      <c r="B156" s="156"/>
      <c r="C156" s="156"/>
      <c r="D156" s="156"/>
      <c r="E156" s="157"/>
      <c r="F156" s="107">
        <f>SUM(F154:F155)</f>
        <v>0</v>
      </c>
    </row>
    <row r="157" spans="1:6" ht="42.75" customHeight="1" x14ac:dyDescent="0.35">
      <c r="A157" s="21"/>
      <c r="B157" s="140"/>
      <c r="C157" s="22"/>
      <c r="D157" s="22"/>
      <c r="E157" s="88"/>
      <c r="F157" s="104"/>
    </row>
    <row r="158" spans="1:6" ht="18" customHeight="1" x14ac:dyDescent="0.35">
      <c r="A158" s="26" t="s">
        <v>21</v>
      </c>
      <c r="B158" s="27"/>
      <c r="C158" s="27"/>
      <c r="D158" s="27"/>
      <c r="E158" s="90"/>
      <c r="F158" s="106"/>
    </row>
    <row r="159" spans="1:6" x14ac:dyDescent="0.35">
      <c r="A159" s="15" t="s">
        <v>70</v>
      </c>
      <c r="B159" s="138"/>
      <c r="C159" s="16"/>
      <c r="D159" s="16" t="s">
        <v>39</v>
      </c>
      <c r="E159" s="85"/>
      <c r="F159" s="105">
        <f>C159*E159</f>
        <v>0</v>
      </c>
    </row>
    <row r="160" spans="1:6" x14ac:dyDescent="0.35">
      <c r="A160" s="15" t="s">
        <v>56</v>
      </c>
      <c r="B160" s="138"/>
      <c r="C160" s="16"/>
      <c r="D160" s="16"/>
      <c r="E160" s="85"/>
      <c r="F160" s="105">
        <f>C160*E160</f>
        <v>0</v>
      </c>
    </row>
    <row r="161" spans="1:6" ht="18" customHeight="1" x14ac:dyDescent="0.35">
      <c r="A161" s="155" t="s">
        <v>35</v>
      </c>
      <c r="B161" s="156"/>
      <c r="C161" s="156"/>
      <c r="D161" s="156"/>
      <c r="E161" s="157"/>
      <c r="F161" s="107">
        <f>SUM(F159:F160)</f>
        <v>0</v>
      </c>
    </row>
    <row r="162" spans="1:6" ht="42.75" customHeight="1" x14ac:dyDescent="0.35">
      <c r="A162" s="21"/>
      <c r="B162" s="140"/>
      <c r="C162" s="22"/>
      <c r="D162" s="22"/>
      <c r="E162" s="88"/>
      <c r="F162" s="104"/>
    </row>
    <row r="163" spans="1:6" ht="25.5" customHeight="1" x14ac:dyDescent="0.35">
      <c r="A163" s="29" t="s">
        <v>1</v>
      </c>
      <c r="B163" s="30"/>
      <c r="C163" s="30"/>
      <c r="D163" s="30"/>
      <c r="E163" s="91"/>
      <c r="F163" s="108"/>
    </row>
    <row r="164" spans="1:6" x14ac:dyDescent="0.35">
      <c r="A164" s="15" t="s">
        <v>155</v>
      </c>
      <c r="B164" s="138"/>
      <c r="C164" s="16"/>
      <c r="D164" s="16" t="s">
        <v>83</v>
      </c>
      <c r="E164" s="85"/>
      <c r="F164" s="105">
        <f>C164*E164</f>
        <v>0</v>
      </c>
    </row>
    <row r="165" spans="1:6" x14ac:dyDescent="0.35">
      <c r="A165" s="15" t="s">
        <v>156</v>
      </c>
      <c r="B165" s="138"/>
      <c r="C165" s="16"/>
      <c r="D165" s="16" t="s">
        <v>105</v>
      </c>
      <c r="E165" s="85"/>
      <c r="F165" s="105">
        <f t="shared" ref="F165:F186" si="10">C165*E165</f>
        <v>0</v>
      </c>
    </row>
    <row r="166" spans="1:6" x14ac:dyDescent="0.35">
      <c r="A166" s="15" t="s">
        <v>160</v>
      </c>
      <c r="B166" s="138"/>
      <c r="C166" s="16"/>
      <c r="D166" s="16" t="s">
        <v>105</v>
      </c>
      <c r="E166" s="85"/>
      <c r="F166" s="105">
        <f t="shared" si="10"/>
        <v>0</v>
      </c>
    </row>
    <row r="167" spans="1:6" x14ac:dyDescent="0.35">
      <c r="A167" s="15" t="s">
        <v>161</v>
      </c>
      <c r="B167" s="138"/>
      <c r="C167" s="16"/>
      <c r="D167" s="16" t="s">
        <v>105</v>
      </c>
      <c r="E167" s="85"/>
      <c r="F167" s="105">
        <f t="shared" si="10"/>
        <v>0</v>
      </c>
    </row>
    <row r="168" spans="1:6" x14ac:dyDescent="0.35">
      <c r="A168" s="15" t="s">
        <v>178</v>
      </c>
      <c r="B168" s="138"/>
      <c r="C168" s="16"/>
      <c r="D168" s="16" t="s">
        <v>83</v>
      </c>
      <c r="E168" s="85"/>
      <c r="F168" s="105">
        <f t="shared" si="10"/>
        <v>0</v>
      </c>
    </row>
    <row r="169" spans="1:6" x14ac:dyDescent="0.35">
      <c r="A169" s="15" t="s">
        <v>179</v>
      </c>
      <c r="B169" s="138"/>
      <c r="C169" s="16"/>
      <c r="D169" s="16" t="s">
        <v>83</v>
      </c>
      <c r="E169" s="85"/>
      <c r="F169" s="105">
        <f t="shared" si="10"/>
        <v>0</v>
      </c>
    </row>
    <row r="170" spans="1:6" x14ac:dyDescent="0.35">
      <c r="A170" s="15" t="s">
        <v>157</v>
      </c>
      <c r="B170" s="138"/>
      <c r="C170" s="16"/>
      <c r="D170" s="16" t="s">
        <v>105</v>
      </c>
      <c r="E170" s="85"/>
      <c r="F170" s="105">
        <f t="shared" si="10"/>
        <v>0</v>
      </c>
    </row>
    <row r="171" spans="1:6" x14ac:dyDescent="0.35">
      <c r="A171" s="15" t="s">
        <v>164</v>
      </c>
      <c r="B171" s="138"/>
      <c r="C171" s="16"/>
      <c r="D171" s="16" t="s">
        <v>105</v>
      </c>
      <c r="E171" s="85"/>
      <c r="F171" s="105">
        <f t="shared" si="10"/>
        <v>0</v>
      </c>
    </row>
    <row r="172" spans="1:6" x14ac:dyDescent="0.35">
      <c r="A172" s="25" t="s">
        <v>158</v>
      </c>
      <c r="B172" s="138"/>
      <c r="C172" s="16"/>
      <c r="D172" s="16" t="s">
        <v>39</v>
      </c>
      <c r="E172" s="85"/>
      <c r="F172" s="105">
        <f t="shared" si="10"/>
        <v>0</v>
      </c>
    </row>
    <row r="173" spans="1:6" x14ac:dyDescent="0.35">
      <c r="A173" s="25" t="s">
        <v>159</v>
      </c>
      <c r="B173" s="138"/>
      <c r="C173" s="16"/>
      <c r="D173" s="16"/>
      <c r="E173" s="85"/>
      <c r="F173" s="105">
        <f t="shared" si="10"/>
        <v>0</v>
      </c>
    </row>
    <row r="174" spans="1:6" x14ac:dyDescent="0.35">
      <c r="A174" s="25" t="s">
        <v>162</v>
      </c>
      <c r="B174" s="138"/>
      <c r="C174" s="16"/>
      <c r="D174" s="16"/>
      <c r="E174" s="85"/>
      <c r="F174" s="105">
        <f t="shared" si="10"/>
        <v>0</v>
      </c>
    </row>
    <row r="175" spans="1:6" x14ac:dyDescent="0.35">
      <c r="A175" s="25" t="s">
        <v>163</v>
      </c>
      <c r="B175" s="138"/>
      <c r="C175" s="16"/>
      <c r="D175" s="16"/>
      <c r="E175" s="85"/>
      <c r="F175" s="105">
        <f t="shared" si="10"/>
        <v>0</v>
      </c>
    </row>
    <row r="176" spans="1:6" x14ac:dyDescent="0.35">
      <c r="A176" s="25" t="s">
        <v>131</v>
      </c>
      <c r="B176" s="138"/>
      <c r="C176" s="16"/>
      <c r="D176" s="16" t="s">
        <v>39</v>
      </c>
      <c r="E176" s="85"/>
      <c r="F176" s="105">
        <f t="shared" si="10"/>
        <v>0</v>
      </c>
    </row>
    <row r="177" spans="1:11" x14ac:dyDescent="0.35">
      <c r="A177" s="25" t="s">
        <v>135</v>
      </c>
      <c r="B177" s="138"/>
      <c r="C177" s="16"/>
      <c r="D177" s="16" t="s">
        <v>39</v>
      </c>
      <c r="E177" s="85"/>
      <c r="F177" s="105">
        <f t="shared" si="10"/>
        <v>0</v>
      </c>
    </row>
    <row r="178" spans="1:11" x14ac:dyDescent="0.35">
      <c r="A178" s="75" t="s">
        <v>132</v>
      </c>
      <c r="B178" s="138"/>
      <c r="C178" s="16"/>
      <c r="D178" s="16" t="s">
        <v>83</v>
      </c>
      <c r="E178" s="85"/>
      <c r="F178" s="105">
        <f t="shared" si="10"/>
        <v>0</v>
      </c>
    </row>
    <row r="179" spans="1:11" x14ac:dyDescent="0.35">
      <c r="A179" s="75" t="s">
        <v>136</v>
      </c>
      <c r="B179" s="138"/>
      <c r="C179" s="16"/>
      <c r="D179" s="16" t="s">
        <v>83</v>
      </c>
      <c r="E179" s="85"/>
      <c r="F179" s="105">
        <f t="shared" si="10"/>
        <v>0</v>
      </c>
    </row>
    <row r="180" spans="1:11" x14ac:dyDescent="0.35">
      <c r="A180" s="75" t="s">
        <v>180</v>
      </c>
      <c r="B180" s="138"/>
      <c r="C180" s="16"/>
      <c r="D180" s="16" t="s">
        <v>83</v>
      </c>
      <c r="E180" s="85"/>
      <c r="F180" s="105">
        <f t="shared" si="10"/>
        <v>0</v>
      </c>
    </row>
    <row r="181" spans="1:11" x14ac:dyDescent="0.35">
      <c r="A181" s="75" t="s">
        <v>137</v>
      </c>
      <c r="B181" s="138"/>
      <c r="C181" s="16"/>
      <c r="D181" s="16" t="s">
        <v>105</v>
      </c>
      <c r="E181" s="85"/>
      <c r="F181" s="105">
        <f t="shared" si="10"/>
        <v>0</v>
      </c>
    </row>
    <row r="182" spans="1:11" x14ac:dyDescent="0.35">
      <c r="A182" s="117" t="s">
        <v>138</v>
      </c>
      <c r="B182" s="138"/>
      <c r="C182" s="16"/>
      <c r="D182" s="16" t="s">
        <v>83</v>
      </c>
      <c r="E182" s="85"/>
      <c r="F182" s="105">
        <f t="shared" si="10"/>
        <v>0</v>
      </c>
    </row>
    <row r="183" spans="1:11" x14ac:dyDescent="0.35">
      <c r="A183" s="117" t="s">
        <v>133</v>
      </c>
      <c r="B183" s="138"/>
      <c r="C183" s="16"/>
      <c r="D183" s="16" t="s">
        <v>83</v>
      </c>
      <c r="E183" s="85"/>
      <c r="F183" s="105">
        <f t="shared" si="10"/>
        <v>0</v>
      </c>
    </row>
    <row r="184" spans="1:11" x14ac:dyDescent="0.35">
      <c r="A184" s="25" t="s">
        <v>56</v>
      </c>
      <c r="B184" s="138"/>
      <c r="C184" s="16"/>
      <c r="D184" s="16"/>
      <c r="E184" s="85"/>
      <c r="F184" s="105">
        <f t="shared" si="10"/>
        <v>0</v>
      </c>
      <c r="K184" s="16"/>
    </row>
    <row r="185" spans="1:11" x14ac:dyDescent="0.35">
      <c r="A185" s="25" t="s">
        <v>56</v>
      </c>
      <c r="B185" s="138"/>
      <c r="C185" s="16"/>
      <c r="D185" s="16"/>
      <c r="E185" s="85"/>
      <c r="F185" s="105">
        <f t="shared" si="10"/>
        <v>0</v>
      </c>
    </row>
    <row r="186" spans="1:11" x14ac:dyDescent="0.35">
      <c r="A186" s="25" t="s">
        <v>56</v>
      </c>
      <c r="B186" s="138"/>
      <c r="C186" s="16"/>
      <c r="D186" s="16"/>
      <c r="E186" s="85"/>
      <c r="F186" s="105">
        <f t="shared" si="10"/>
        <v>0</v>
      </c>
    </row>
    <row r="187" spans="1:11" ht="18" customHeight="1" x14ac:dyDescent="0.35">
      <c r="A187" s="146" t="s">
        <v>36</v>
      </c>
      <c r="B187" s="147"/>
      <c r="C187" s="147"/>
      <c r="D187" s="147"/>
      <c r="E187" s="148"/>
      <c r="F187" s="109">
        <f>SUM(F164:F186)</f>
        <v>0</v>
      </c>
      <c r="G187" s="6"/>
    </row>
    <row r="188" spans="1:11" ht="42.75" customHeight="1" x14ac:dyDescent="0.35">
      <c r="A188" s="21"/>
      <c r="B188" s="140"/>
      <c r="C188" s="22"/>
      <c r="D188" s="22"/>
      <c r="E188" s="88"/>
      <c r="F188" s="104"/>
    </row>
    <row r="189" spans="1:11" ht="25.5" customHeight="1" x14ac:dyDescent="0.35">
      <c r="A189" s="31" t="s">
        <v>2</v>
      </c>
      <c r="B189" s="32"/>
      <c r="C189" s="32"/>
      <c r="D189" s="32"/>
      <c r="E189" s="92"/>
      <c r="F189" s="110"/>
    </row>
    <row r="190" spans="1:11" x14ac:dyDescent="0.35">
      <c r="A190" s="15" t="s">
        <v>140</v>
      </c>
      <c r="B190" s="138"/>
      <c r="C190" s="16"/>
      <c r="D190" s="16" t="s">
        <v>16</v>
      </c>
      <c r="E190" s="84"/>
      <c r="F190" s="98">
        <f>C190*E190</f>
        <v>0</v>
      </c>
    </row>
    <row r="191" spans="1:11" x14ac:dyDescent="0.35">
      <c r="A191" s="15" t="s">
        <v>141</v>
      </c>
      <c r="B191" s="138"/>
      <c r="C191" s="16"/>
      <c r="D191" s="16" t="s">
        <v>16</v>
      </c>
      <c r="E191" s="85"/>
      <c r="F191" s="98">
        <f t="shared" ref="F191:F193" si="11">C191*E191</f>
        <v>0</v>
      </c>
    </row>
    <row r="192" spans="1:11" x14ac:dyDescent="0.35">
      <c r="A192" s="15" t="s">
        <v>142</v>
      </c>
      <c r="B192" s="138"/>
      <c r="C192" s="16"/>
      <c r="D192" s="16" t="s">
        <v>16</v>
      </c>
      <c r="E192" s="85"/>
      <c r="F192" s="98">
        <f t="shared" si="11"/>
        <v>0</v>
      </c>
    </row>
    <row r="193" spans="1:7" x14ac:dyDescent="0.35">
      <c r="A193" s="15" t="s">
        <v>56</v>
      </c>
      <c r="B193" s="138"/>
      <c r="C193" s="16"/>
      <c r="D193" s="16" t="s">
        <v>16</v>
      </c>
      <c r="E193" s="85"/>
      <c r="F193" s="98">
        <f t="shared" si="11"/>
        <v>0</v>
      </c>
    </row>
    <row r="194" spans="1:7" ht="18" customHeight="1" x14ac:dyDescent="0.35">
      <c r="A194" s="146" t="s">
        <v>37</v>
      </c>
      <c r="B194" s="147"/>
      <c r="C194" s="147"/>
      <c r="D194" s="147"/>
      <c r="E194" s="148"/>
      <c r="F194" s="109">
        <f>SUM(F190:F193)</f>
        <v>0</v>
      </c>
      <c r="G194" s="6"/>
    </row>
    <row r="195" spans="1:7" ht="42.75" customHeight="1" x14ac:dyDescent="0.35">
      <c r="A195" s="21"/>
      <c r="B195" s="140"/>
      <c r="C195" s="22"/>
      <c r="D195" s="22"/>
      <c r="E195" s="88"/>
      <c r="F195" s="104"/>
    </row>
    <row r="196" spans="1:7" ht="25.5" customHeight="1" x14ac:dyDescent="0.35">
      <c r="A196" s="33" t="s">
        <v>173</v>
      </c>
      <c r="B196" s="34"/>
      <c r="C196" s="34"/>
      <c r="D196" s="34"/>
      <c r="E196" s="93"/>
      <c r="F196" s="111"/>
    </row>
    <row r="197" spans="1:7" x14ac:dyDescent="0.35">
      <c r="A197" s="15" t="s">
        <v>60</v>
      </c>
      <c r="B197" s="138"/>
      <c r="C197" s="16"/>
      <c r="D197" s="16" t="s">
        <v>39</v>
      </c>
      <c r="E197" s="84"/>
      <c r="F197" s="98">
        <f>C197*E197</f>
        <v>0</v>
      </c>
    </row>
    <row r="198" spans="1:7" x14ac:dyDescent="0.35">
      <c r="A198" s="15" t="s">
        <v>143</v>
      </c>
      <c r="B198" s="138"/>
      <c r="C198" s="16"/>
      <c r="D198" s="16" t="s">
        <v>39</v>
      </c>
      <c r="E198" s="84"/>
      <c r="F198" s="98">
        <f>C198*E198</f>
        <v>0</v>
      </c>
    </row>
    <row r="199" spans="1:7" x14ac:dyDescent="0.35">
      <c r="A199" s="15" t="s">
        <v>144</v>
      </c>
      <c r="B199" s="138"/>
      <c r="C199" s="16"/>
      <c r="D199" s="16" t="s">
        <v>39</v>
      </c>
      <c r="E199" s="85"/>
      <c r="F199" s="98">
        <f t="shared" ref="F199:F202" si="12">C199*E199</f>
        <v>0</v>
      </c>
    </row>
    <row r="200" spans="1:7" x14ac:dyDescent="0.35">
      <c r="A200" s="15" t="s">
        <v>145</v>
      </c>
      <c r="B200" s="138"/>
      <c r="C200" s="16"/>
      <c r="D200" s="16" t="s">
        <v>39</v>
      </c>
      <c r="E200" s="85"/>
      <c r="F200" s="98">
        <f t="shared" si="12"/>
        <v>0</v>
      </c>
    </row>
    <row r="201" spans="1:7" x14ac:dyDescent="0.35">
      <c r="A201" s="15" t="s">
        <v>146</v>
      </c>
      <c r="B201" s="138"/>
      <c r="C201" s="16"/>
      <c r="D201" s="16" t="s">
        <v>39</v>
      </c>
      <c r="E201" s="85"/>
      <c r="F201" s="98">
        <f t="shared" si="12"/>
        <v>0</v>
      </c>
    </row>
    <row r="202" spans="1:7" x14ac:dyDescent="0.35">
      <c r="A202" s="15" t="s">
        <v>56</v>
      </c>
      <c r="B202" s="138"/>
      <c r="C202" s="16"/>
      <c r="D202" s="16"/>
      <c r="E202" s="85"/>
      <c r="F202" s="98">
        <f t="shared" si="12"/>
        <v>0</v>
      </c>
    </row>
    <row r="203" spans="1:7" ht="18" customHeight="1" x14ac:dyDescent="0.35">
      <c r="A203" s="149" t="s">
        <v>174</v>
      </c>
      <c r="B203" s="150"/>
      <c r="C203" s="150"/>
      <c r="D203" s="150"/>
      <c r="E203" s="151"/>
      <c r="F203" s="112">
        <f>SUM(F197:F202)</f>
        <v>0</v>
      </c>
      <c r="G203" s="6"/>
    </row>
    <row r="204" spans="1:7" ht="42.75" customHeight="1" x14ac:dyDescent="0.35">
      <c r="A204" s="21"/>
      <c r="B204" s="140"/>
      <c r="C204" s="22"/>
      <c r="D204" s="22"/>
      <c r="E204" s="88"/>
      <c r="F204" s="104"/>
    </row>
    <row r="205" spans="1:7" ht="25.5" customHeight="1" x14ac:dyDescent="0.35">
      <c r="A205" s="164" t="s">
        <v>43</v>
      </c>
      <c r="B205" s="165"/>
      <c r="C205" s="165"/>
      <c r="D205" s="165"/>
      <c r="E205" s="165"/>
      <c r="F205" s="113"/>
    </row>
    <row r="206" spans="1:7" x14ac:dyDescent="0.35">
      <c r="A206" s="15" t="s">
        <v>147</v>
      </c>
      <c r="B206" s="138"/>
      <c r="C206" s="16"/>
      <c r="D206" s="16" t="s">
        <v>39</v>
      </c>
      <c r="E206" s="84"/>
      <c r="F206" s="98">
        <f>C206*E206</f>
        <v>0</v>
      </c>
    </row>
    <row r="207" spans="1:7" x14ac:dyDescent="0.35">
      <c r="A207" s="15" t="s">
        <v>148</v>
      </c>
      <c r="B207" s="138"/>
      <c r="C207" s="16"/>
      <c r="D207" s="16" t="s">
        <v>39</v>
      </c>
      <c r="E207" s="84"/>
      <c r="F207" s="98">
        <f t="shared" ref="F207:F213" si="13">C207*E207</f>
        <v>0</v>
      </c>
    </row>
    <row r="208" spans="1:7" x14ac:dyDescent="0.35">
      <c r="A208" s="15" t="s">
        <v>149</v>
      </c>
      <c r="B208" s="138"/>
      <c r="C208" s="16"/>
      <c r="D208" s="16" t="s">
        <v>39</v>
      </c>
      <c r="E208" s="84"/>
      <c r="F208" s="98">
        <f t="shared" si="13"/>
        <v>0</v>
      </c>
    </row>
    <row r="209" spans="1:6" x14ac:dyDescent="0.35">
      <c r="A209" s="127" t="s">
        <v>53</v>
      </c>
      <c r="B209" s="138"/>
      <c r="C209" s="16"/>
      <c r="D209" s="16" t="s">
        <v>39</v>
      </c>
      <c r="E209" s="84"/>
      <c r="F209" s="98">
        <f t="shared" si="13"/>
        <v>0</v>
      </c>
    </row>
    <row r="210" spans="1:6" x14ac:dyDescent="0.35">
      <c r="A210" s="15" t="s">
        <v>54</v>
      </c>
      <c r="B210" s="138"/>
      <c r="C210" s="16"/>
      <c r="D210" s="16"/>
      <c r="E210" s="84"/>
      <c r="F210" s="98">
        <f t="shared" si="13"/>
        <v>0</v>
      </c>
    </row>
    <row r="211" spans="1:6" x14ac:dyDescent="0.35">
      <c r="A211" s="15" t="s">
        <v>56</v>
      </c>
      <c r="B211" s="138"/>
      <c r="C211" s="16"/>
      <c r="D211" s="16"/>
      <c r="E211" s="84"/>
      <c r="F211" s="98">
        <f t="shared" si="13"/>
        <v>0</v>
      </c>
    </row>
    <row r="212" spans="1:6" x14ac:dyDescent="0.35">
      <c r="A212" s="15" t="s">
        <v>56</v>
      </c>
      <c r="B212" s="138"/>
      <c r="C212" s="16"/>
      <c r="D212" s="16"/>
      <c r="E212" s="84"/>
      <c r="F212" s="98">
        <f t="shared" si="13"/>
        <v>0</v>
      </c>
    </row>
    <row r="213" spans="1:6" x14ac:dyDescent="0.35">
      <c r="A213" s="15" t="s">
        <v>56</v>
      </c>
      <c r="B213" s="138"/>
      <c r="C213" s="16"/>
      <c r="D213" s="16"/>
      <c r="E213" s="84"/>
      <c r="F213" s="98">
        <f t="shared" si="13"/>
        <v>0</v>
      </c>
    </row>
    <row r="214" spans="1:6" ht="18" customHeight="1" x14ac:dyDescent="0.35">
      <c r="A214" s="152" t="s">
        <v>52</v>
      </c>
      <c r="B214" s="153"/>
      <c r="C214" s="153"/>
      <c r="D214" s="153"/>
      <c r="E214" s="154"/>
      <c r="F214" s="114">
        <f>SUM(F206:F213)</f>
        <v>0</v>
      </c>
    </row>
    <row r="215" spans="1:6" ht="42.75" customHeight="1" x14ac:dyDescent="0.35">
      <c r="A215" s="21"/>
      <c r="B215" s="140"/>
      <c r="C215" s="22"/>
      <c r="D215" s="22"/>
      <c r="E215" s="88"/>
      <c r="F215" s="104"/>
    </row>
    <row r="216" spans="1:6" ht="25.5" customHeight="1" x14ac:dyDescent="0.35">
      <c r="A216" s="35" t="s">
        <v>139</v>
      </c>
      <c r="B216" s="36"/>
      <c r="C216" s="36"/>
      <c r="D216" s="36"/>
      <c r="E216" s="94"/>
      <c r="F216" s="115"/>
    </row>
    <row r="217" spans="1:6" x14ac:dyDescent="0.35">
      <c r="A217" s="15" t="s">
        <v>71</v>
      </c>
      <c r="B217" s="138"/>
      <c r="C217" s="16"/>
      <c r="D217" s="16" t="s">
        <v>39</v>
      </c>
      <c r="E217" s="84"/>
      <c r="F217" s="98"/>
    </row>
    <row r="218" spans="1:6" x14ac:dyDescent="0.35">
      <c r="A218" s="15" t="s">
        <v>71</v>
      </c>
      <c r="B218" s="138"/>
      <c r="C218" s="16"/>
      <c r="D218" s="16" t="s">
        <v>39</v>
      </c>
      <c r="E218" s="85"/>
      <c r="F218" s="105"/>
    </row>
    <row r="219" spans="1:6" x14ac:dyDescent="0.35">
      <c r="A219" s="15" t="s">
        <v>71</v>
      </c>
      <c r="B219" s="138"/>
      <c r="C219" s="16"/>
      <c r="D219" s="16" t="s">
        <v>39</v>
      </c>
      <c r="E219" s="85"/>
      <c r="F219" s="105"/>
    </row>
    <row r="220" spans="1:6" x14ac:dyDescent="0.35">
      <c r="A220" s="15" t="s">
        <v>71</v>
      </c>
      <c r="B220" s="138"/>
      <c r="C220" s="16"/>
      <c r="D220" s="16" t="s">
        <v>39</v>
      </c>
      <c r="E220" s="85"/>
      <c r="F220" s="105"/>
    </row>
    <row r="221" spans="1:6" ht="18" customHeight="1" x14ac:dyDescent="0.35">
      <c r="A221" s="141" t="s">
        <v>45</v>
      </c>
      <c r="B221" s="142"/>
      <c r="C221" s="142"/>
      <c r="D221" s="142"/>
      <c r="E221" s="143"/>
      <c r="F221" s="116">
        <f>SUM(F217:F220)</f>
        <v>0</v>
      </c>
    </row>
    <row r="222" spans="1:6" x14ac:dyDescent="0.35">
      <c r="A222" s="21"/>
      <c r="B222" s="140"/>
      <c r="C222" s="22"/>
      <c r="D222" s="22"/>
      <c r="E222" s="88"/>
      <c r="F222" s="22"/>
    </row>
  </sheetData>
  <mergeCells count="28">
    <mergeCell ref="B9:F9"/>
    <mergeCell ref="A40:E40"/>
    <mergeCell ref="A2:F2"/>
    <mergeCell ref="B4:F4"/>
    <mergeCell ref="B5:F5"/>
    <mergeCell ref="B6:F6"/>
    <mergeCell ref="B8:F8"/>
    <mergeCell ref="A151:E151"/>
    <mergeCell ref="A156:E156"/>
    <mergeCell ref="A205:E205"/>
    <mergeCell ref="A161:E161"/>
    <mergeCell ref="A187:E187"/>
    <mergeCell ref="A221:E221"/>
    <mergeCell ref="B7:F7"/>
    <mergeCell ref="A17:F17"/>
    <mergeCell ref="A194:E194"/>
    <mergeCell ref="A203:E203"/>
    <mergeCell ref="A214:E214"/>
    <mergeCell ref="A120:E120"/>
    <mergeCell ref="A125:E125"/>
    <mergeCell ref="A131:E131"/>
    <mergeCell ref="A136:E136"/>
    <mergeCell ref="A144:E144"/>
    <mergeCell ref="A25:E25"/>
    <mergeCell ref="A63:E63"/>
    <mergeCell ref="A82:E82"/>
    <mergeCell ref="A92:E92"/>
    <mergeCell ref="A106:E106"/>
  </mergeCells>
  <pageMargins left="0.7" right="0.7" top="0.75" bottom="0.75" header="0.3" footer="0.3"/>
  <pageSetup scale="84" orientation="portrait" r:id="rId1"/>
  <headerFooter>
    <oddFooter>Page &amp;P of &amp;N</oddFooter>
  </headerFooter>
  <rowBreaks count="6" manualBreakCount="6">
    <brk id="26" max="5" man="1"/>
    <brk id="64" max="5" man="1"/>
    <brk id="92" max="5" man="1"/>
    <brk id="126" max="5" man="1"/>
    <brk id="161" max="5" man="1"/>
    <brk id="195" max="5" man="1"/>
  </rowBreaks>
  <colBreaks count="1" manualBreakCount="1">
    <brk id="10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H60"/>
  <sheetViews>
    <sheetView tabSelected="1" zoomScaleNormal="100" workbookViewId="0">
      <selection activeCell="A58" sqref="A58:E58"/>
    </sheetView>
  </sheetViews>
  <sheetFormatPr defaultColWidth="8.84375" defaultRowHeight="15.5" x14ac:dyDescent="0.35"/>
  <cols>
    <col min="1" max="1" width="45.765625" style="1" customWidth="1"/>
    <col min="2" max="2" width="13.23046875" style="4" customWidth="1"/>
    <col min="3" max="3" width="12.3046875" style="4" customWidth="1"/>
    <col min="4" max="4" width="4.53515625" style="5" customWidth="1"/>
    <col min="5" max="5" width="18.765625" style="4" customWidth="1"/>
    <col min="6" max="16384" width="8.84375" style="1"/>
  </cols>
  <sheetData>
    <row r="1" spans="1:8" ht="48" customHeight="1" x14ac:dyDescent="0.35">
      <c r="A1" s="172" t="s">
        <v>98</v>
      </c>
      <c r="B1" s="172"/>
      <c r="C1" s="172"/>
      <c r="D1" s="172"/>
      <c r="E1" s="172"/>
    </row>
    <row r="2" spans="1:8" x14ac:dyDescent="0.35">
      <c r="A2" s="37"/>
      <c r="B2" s="37"/>
      <c r="C2" s="37"/>
      <c r="D2" s="37"/>
      <c r="E2" s="37"/>
    </row>
    <row r="3" spans="1:8" ht="29.25" customHeight="1" x14ac:dyDescent="0.35">
      <c r="A3" s="38" t="s">
        <v>74</v>
      </c>
      <c r="B3" s="39"/>
      <c r="C3" s="39"/>
      <c r="D3" s="39"/>
      <c r="E3" s="39"/>
    </row>
    <row r="4" spans="1:8" ht="29.25" customHeight="1" x14ac:dyDescent="0.35">
      <c r="A4" s="40">
        <f>'SCHD QUANT &amp; COSTS'!B4</f>
        <v>0</v>
      </c>
      <c r="B4" s="39"/>
      <c r="C4" s="39"/>
      <c r="D4" s="39"/>
      <c r="E4" s="39"/>
      <c r="H4" s="4"/>
    </row>
    <row r="5" spans="1:8" ht="29.25" customHeight="1" x14ac:dyDescent="0.35">
      <c r="A5" s="39"/>
      <c r="B5" s="177"/>
      <c r="C5" s="177"/>
      <c r="D5" s="177"/>
      <c r="E5" s="177"/>
    </row>
    <row r="6" spans="1:8" ht="30.65" customHeight="1" thickBot="1" x14ac:dyDescent="0.4">
      <c r="A6" s="71" t="s">
        <v>100</v>
      </c>
      <c r="B6" s="77" t="s">
        <v>73</v>
      </c>
      <c r="C6" s="46" t="s">
        <v>72</v>
      </c>
      <c r="D6" s="173" t="s">
        <v>96</v>
      </c>
      <c r="E6" s="174"/>
    </row>
    <row r="7" spans="1:8" ht="18" customHeight="1" thickTop="1" x14ac:dyDescent="0.35">
      <c r="A7" s="121" t="s">
        <v>101</v>
      </c>
      <c r="B7" s="61">
        <f>'SCHD QUANT &amp; COSTS'!F25</f>
        <v>0</v>
      </c>
      <c r="C7" s="62">
        <f>B7*1.12</f>
        <v>0</v>
      </c>
      <c r="D7" s="126">
        <v>0.25</v>
      </c>
      <c r="E7" s="62">
        <f>C7*D7</f>
        <v>0</v>
      </c>
    </row>
    <row r="8" spans="1:8" ht="28.5" customHeight="1" x14ac:dyDescent="0.35">
      <c r="A8" s="55" t="s">
        <v>102</v>
      </c>
      <c r="B8" s="56">
        <f>SUM(B7:B7)</f>
        <v>0</v>
      </c>
      <c r="C8" s="57">
        <f>SUM(C7:C7)</f>
        <v>0</v>
      </c>
      <c r="D8" s="58"/>
      <c r="E8" s="59">
        <f>SUM(E7)</f>
        <v>0</v>
      </c>
    </row>
    <row r="9" spans="1:8" ht="29.25" customHeight="1" x14ac:dyDescent="0.35">
      <c r="A9" s="41"/>
      <c r="B9" s="42"/>
      <c r="C9" s="43"/>
      <c r="D9" s="44"/>
      <c r="E9" s="43"/>
    </row>
    <row r="10" spans="1:8" ht="30.65" customHeight="1" thickBot="1" x14ac:dyDescent="0.4">
      <c r="A10" s="71" t="s">
        <v>3</v>
      </c>
      <c r="B10" s="77" t="s">
        <v>73</v>
      </c>
      <c r="C10" s="46" t="s">
        <v>72</v>
      </c>
      <c r="D10" s="173" t="s">
        <v>96</v>
      </c>
      <c r="E10" s="174"/>
    </row>
    <row r="11" spans="1:8" ht="18" customHeight="1" thickTop="1" x14ac:dyDescent="0.35">
      <c r="A11" s="48" t="s">
        <v>38</v>
      </c>
      <c r="B11" s="49">
        <f>'SCHD QUANT &amp; COSTS'!F40</f>
        <v>0</v>
      </c>
      <c r="C11" s="50">
        <f>B11*1.12</f>
        <v>0</v>
      </c>
      <c r="D11" s="51">
        <v>0.25</v>
      </c>
      <c r="E11" s="50">
        <f>C11*D11</f>
        <v>0</v>
      </c>
    </row>
    <row r="12" spans="1:8" ht="18" customHeight="1" x14ac:dyDescent="0.35">
      <c r="A12" s="48" t="s">
        <v>4</v>
      </c>
      <c r="B12" s="49">
        <f>'SCHD QUANT &amp; COSTS'!F63</f>
        <v>0</v>
      </c>
      <c r="C12" s="50">
        <f t="shared" ref="C12:C14" si="0">B12*1.12</f>
        <v>0</v>
      </c>
      <c r="D12" s="51">
        <v>0.25</v>
      </c>
      <c r="E12" s="50">
        <f t="shared" ref="E12:E14" si="1">C12*D12</f>
        <v>0</v>
      </c>
    </row>
    <row r="13" spans="1:8" ht="18" customHeight="1" x14ac:dyDescent="0.35">
      <c r="A13" s="48" t="s">
        <v>5</v>
      </c>
      <c r="B13" s="49">
        <f>'SCHD QUANT &amp; COSTS'!F82</f>
        <v>0</v>
      </c>
      <c r="C13" s="50">
        <f t="shared" si="0"/>
        <v>0</v>
      </c>
      <c r="D13" s="51">
        <v>0.25</v>
      </c>
      <c r="E13" s="50">
        <f t="shared" si="1"/>
        <v>0</v>
      </c>
    </row>
    <row r="14" spans="1:8" ht="18" customHeight="1" x14ac:dyDescent="0.35">
      <c r="A14" s="73" t="s">
        <v>17</v>
      </c>
      <c r="B14" s="52">
        <f>'SCHD QUANT &amp; COSTS'!F92</f>
        <v>0</v>
      </c>
      <c r="C14" s="53">
        <f t="shared" si="0"/>
        <v>0</v>
      </c>
      <c r="D14" s="54">
        <v>0.25</v>
      </c>
      <c r="E14" s="53">
        <f t="shared" si="1"/>
        <v>0</v>
      </c>
    </row>
    <row r="15" spans="1:8" ht="28.5" customHeight="1" x14ac:dyDescent="0.35">
      <c r="A15" s="55" t="s">
        <v>66</v>
      </c>
      <c r="B15" s="56">
        <f>SUM(B11:B14)</f>
        <v>0</v>
      </c>
      <c r="C15" s="57">
        <f>SUM(C11:C14)</f>
        <v>0</v>
      </c>
      <c r="D15" s="58"/>
      <c r="E15" s="59">
        <f>SUM(E11:E14)</f>
        <v>0</v>
      </c>
    </row>
    <row r="16" spans="1:8" ht="32.15" customHeight="1" x14ac:dyDescent="0.35">
      <c r="A16" s="41"/>
      <c r="B16" s="42"/>
      <c r="C16" s="43"/>
      <c r="D16" s="44"/>
      <c r="E16" s="43"/>
    </row>
    <row r="17" spans="1:5" ht="30.65" customHeight="1" thickBot="1" x14ac:dyDescent="0.4">
      <c r="A17" s="71" t="s">
        <v>40</v>
      </c>
      <c r="B17" s="45" t="s">
        <v>73</v>
      </c>
      <c r="C17" s="46" t="s">
        <v>72</v>
      </c>
      <c r="D17" s="173" t="s">
        <v>96</v>
      </c>
      <c r="E17" s="174"/>
    </row>
    <row r="18" spans="1:5" ht="16" thickTop="1" x14ac:dyDescent="0.35">
      <c r="A18" s="48" t="s">
        <v>9</v>
      </c>
      <c r="B18" s="49">
        <f>'SCHD QUANT &amp; COSTS'!F106</f>
        <v>0</v>
      </c>
      <c r="C18" s="50">
        <f t="shared" ref="C18:C23" si="2">B18*1.12</f>
        <v>0</v>
      </c>
      <c r="D18" s="51">
        <v>0.25</v>
      </c>
      <c r="E18" s="50">
        <f t="shared" ref="E18:E23" si="3">C18*D18</f>
        <v>0</v>
      </c>
    </row>
    <row r="19" spans="1:5" x14ac:dyDescent="0.35">
      <c r="A19" s="48" t="s">
        <v>10</v>
      </c>
      <c r="B19" s="49">
        <f>'SCHD QUANT &amp; COSTS'!F120</f>
        <v>0</v>
      </c>
      <c r="C19" s="50">
        <f t="shared" si="2"/>
        <v>0</v>
      </c>
      <c r="D19" s="51">
        <v>0.25</v>
      </c>
      <c r="E19" s="50">
        <f t="shared" si="3"/>
        <v>0</v>
      </c>
    </row>
    <row r="20" spans="1:5" x14ac:dyDescent="0.35">
      <c r="A20" s="48" t="s">
        <v>11</v>
      </c>
      <c r="B20" s="49">
        <f>'SCHD QUANT &amp; COSTS'!F125</f>
        <v>0</v>
      </c>
      <c r="C20" s="50">
        <f t="shared" si="2"/>
        <v>0</v>
      </c>
      <c r="D20" s="51">
        <v>0.25</v>
      </c>
      <c r="E20" s="50">
        <f t="shared" si="3"/>
        <v>0</v>
      </c>
    </row>
    <row r="21" spans="1:5" x14ac:dyDescent="0.35">
      <c r="A21" s="48" t="s">
        <v>69</v>
      </c>
      <c r="B21" s="49">
        <f>'SCHD QUANT &amp; COSTS'!F131</f>
        <v>0</v>
      </c>
      <c r="C21" s="50">
        <f t="shared" si="2"/>
        <v>0</v>
      </c>
      <c r="D21" s="51">
        <v>0.25</v>
      </c>
      <c r="E21" s="50">
        <f t="shared" si="3"/>
        <v>0</v>
      </c>
    </row>
    <row r="22" spans="1:5" x14ac:dyDescent="0.35">
      <c r="A22" s="48" t="s">
        <v>59</v>
      </c>
      <c r="B22" s="49">
        <f>'SCHD QUANT &amp; COSTS'!F136</f>
        <v>0</v>
      </c>
      <c r="C22" s="50">
        <f t="shared" si="2"/>
        <v>0</v>
      </c>
      <c r="D22" s="51">
        <v>0.25</v>
      </c>
      <c r="E22" s="50">
        <f t="shared" si="3"/>
        <v>0</v>
      </c>
    </row>
    <row r="23" spans="1:5" x14ac:dyDescent="0.35">
      <c r="A23" s="48" t="s">
        <v>106</v>
      </c>
      <c r="B23" s="49">
        <f>'SCHD QUANT &amp; COSTS'!F144</f>
        <v>0</v>
      </c>
      <c r="C23" s="50">
        <f t="shared" si="2"/>
        <v>0</v>
      </c>
      <c r="D23" s="51">
        <v>0.25</v>
      </c>
      <c r="E23" s="50">
        <f t="shared" si="3"/>
        <v>0</v>
      </c>
    </row>
    <row r="24" spans="1:5" x14ac:dyDescent="0.35">
      <c r="A24" s="48" t="s">
        <v>187</v>
      </c>
      <c r="B24" s="49">
        <f>'SCHD QUANT &amp; COSTS'!F151</f>
        <v>0</v>
      </c>
      <c r="C24" s="50">
        <f t="shared" ref="C24:C26" si="4">B24*1.12</f>
        <v>0</v>
      </c>
      <c r="D24" s="51">
        <v>0.25</v>
      </c>
      <c r="E24" s="50">
        <f t="shared" ref="E24:E26" si="5">C24*D24</f>
        <v>0</v>
      </c>
    </row>
    <row r="25" spans="1:5" x14ac:dyDescent="0.35">
      <c r="A25" s="48" t="s">
        <v>8</v>
      </c>
      <c r="B25" s="49">
        <f>'SCHD QUANT &amp; COSTS'!F156</f>
        <v>0</v>
      </c>
      <c r="C25" s="50">
        <f t="shared" si="4"/>
        <v>0</v>
      </c>
      <c r="D25" s="51">
        <v>0.25</v>
      </c>
      <c r="E25" s="50">
        <f t="shared" si="5"/>
        <v>0</v>
      </c>
    </row>
    <row r="26" spans="1:5" x14ac:dyDescent="0.35">
      <c r="A26" s="73" t="s">
        <v>70</v>
      </c>
      <c r="B26" s="52">
        <f>'SCHD QUANT &amp; COSTS'!F161</f>
        <v>0</v>
      </c>
      <c r="C26" s="53">
        <f t="shared" si="4"/>
        <v>0</v>
      </c>
      <c r="D26" s="54">
        <v>0.25</v>
      </c>
      <c r="E26" s="53">
        <f t="shared" si="5"/>
        <v>0</v>
      </c>
    </row>
    <row r="27" spans="1:5" ht="28.5" customHeight="1" x14ac:dyDescent="0.35">
      <c r="A27" s="55" t="s">
        <v>62</v>
      </c>
      <c r="B27" s="56">
        <f>SUM(B18:B26)</f>
        <v>0</v>
      </c>
      <c r="C27" s="57">
        <f>SUM(C18:C26)</f>
        <v>0</v>
      </c>
      <c r="D27" s="58"/>
      <c r="E27" s="59">
        <f>SUM(E18:E26)</f>
        <v>0</v>
      </c>
    </row>
    <row r="28" spans="1:5" ht="32.15" customHeight="1" x14ac:dyDescent="0.35">
      <c r="A28" s="41"/>
      <c r="B28" s="42"/>
      <c r="C28" s="43"/>
      <c r="D28" s="44"/>
      <c r="E28" s="43"/>
    </row>
    <row r="29" spans="1:5" ht="31.5" customHeight="1" thickBot="1" x14ac:dyDescent="0.4">
      <c r="A29" s="72" t="s">
        <v>57</v>
      </c>
      <c r="B29" s="47" t="s">
        <v>73</v>
      </c>
      <c r="C29" s="46" t="s">
        <v>72</v>
      </c>
      <c r="D29" s="173" t="s">
        <v>96</v>
      </c>
      <c r="E29" s="174"/>
    </row>
    <row r="30" spans="1:5" ht="16" thickTop="1" x14ac:dyDescent="0.35">
      <c r="A30" s="48" t="s">
        <v>134</v>
      </c>
      <c r="B30" s="49">
        <f>'SCHD QUANT &amp; COSTS'!F187</f>
        <v>0</v>
      </c>
      <c r="C30" s="50">
        <f>B30*1.12</f>
        <v>0</v>
      </c>
      <c r="D30" s="51">
        <v>0.25</v>
      </c>
      <c r="E30" s="50">
        <f>C30*D30</f>
        <v>0</v>
      </c>
    </row>
    <row r="31" spans="1:5" x14ac:dyDescent="0.35">
      <c r="A31" s="73" t="s">
        <v>12</v>
      </c>
      <c r="B31" s="52">
        <f>'SCHD QUANT &amp; COSTS'!F194</f>
        <v>0</v>
      </c>
      <c r="C31" s="53">
        <f t="shared" ref="C31" si="6">B31*1.12</f>
        <v>0</v>
      </c>
      <c r="D31" s="60">
        <v>0.25</v>
      </c>
      <c r="E31" s="53">
        <f t="shared" ref="E31" si="7">C31*D31</f>
        <v>0</v>
      </c>
    </row>
    <row r="32" spans="1:5" ht="28.5" customHeight="1" x14ac:dyDescent="0.35">
      <c r="A32" s="55" t="s">
        <v>63</v>
      </c>
      <c r="B32" s="56">
        <f>SUM(B30:B31)</f>
        <v>0</v>
      </c>
      <c r="C32" s="57">
        <f>SUM(C30:C31)</f>
        <v>0</v>
      </c>
      <c r="D32" s="58"/>
      <c r="E32" s="59">
        <f>SUM(E30:E31)</f>
        <v>0</v>
      </c>
    </row>
    <row r="33" spans="1:5" ht="32.15" customHeight="1" x14ac:dyDescent="0.35">
      <c r="A33" s="41"/>
      <c r="B33" s="42"/>
      <c r="C33" s="43"/>
      <c r="D33" s="44"/>
      <c r="E33" s="43"/>
    </row>
    <row r="34" spans="1:5" ht="31.5" customHeight="1" thickBot="1" x14ac:dyDescent="0.4">
      <c r="A34" s="72" t="s">
        <v>175</v>
      </c>
      <c r="B34" s="79" t="s">
        <v>73</v>
      </c>
      <c r="C34" s="46" t="s">
        <v>72</v>
      </c>
      <c r="D34" s="173" t="s">
        <v>96</v>
      </c>
      <c r="E34" s="174"/>
    </row>
    <row r="35" spans="1:5" ht="16" thickTop="1" x14ac:dyDescent="0.35">
      <c r="A35" s="121" t="s">
        <v>177</v>
      </c>
      <c r="B35" s="61">
        <f>'SCHD QUANT &amp; COSTS'!F203</f>
        <v>0</v>
      </c>
      <c r="C35" s="62">
        <f>B35*1.12</f>
        <v>0</v>
      </c>
      <c r="D35" s="122">
        <v>0.25</v>
      </c>
      <c r="E35" s="61">
        <f>C35*D35</f>
        <v>0</v>
      </c>
    </row>
    <row r="36" spans="1:5" ht="28.5" customHeight="1" x14ac:dyDescent="0.35">
      <c r="A36" s="55" t="s">
        <v>176</v>
      </c>
      <c r="B36" s="56">
        <f>SUM(B35)</f>
        <v>0</v>
      </c>
      <c r="C36" s="57">
        <f>SUM(C35)</f>
        <v>0</v>
      </c>
      <c r="D36" s="58"/>
      <c r="E36" s="59">
        <f>SUM(E35)</f>
        <v>0</v>
      </c>
    </row>
    <row r="37" spans="1:5" ht="32.15" customHeight="1" x14ac:dyDescent="0.35">
      <c r="A37" s="41"/>
      <c r="B37" s="42"/>
      <c r="C37" s="43"/>
      <c r="D37" s="44"/>
      <c r="E37" s="43"/>
    </row>
    <row r="38" spans="1:5" ht="31.5" customHeight="1" thickBot="1" x14ac:dyDescent="0.4">
      <c r="A38" s="72" t="s">
        <v>43</v>
      </c>
      <c r="B38" s="47" t="s">
        <v>73</v>
      </c>
      <c r="C38" s="46" t="s">
        <v>72</v>
      </c>
      <c r="D38" s="173" t="s">
        <v>96</v>
      </c>
      <c r="E38" s="174"/>
    </row>
    <row r="39" spans="1:5" ht="16" thickTop="1" x14ac:dyDescent="0.35">
      <c r="A39" s="63" t="s">
        <v>61</v>
      </c>
      <c r="B39" s="49">
        <f>'SCHD QUANT &amp; COSTS'!F206</f>
        <v>0</v>
      </c>
      <c r="C39" s="50">
        <f>B39*1.12</f>
        <v>0</v>
      </c>
      <c r="D39" s="51">
        <v>0.25</v>
      </c>
      <c r="E39" s="49">
        <f>C39*D39</f>
        <v>0</v>
      </c>
    </row>
    <row r="40" spans="1:5" x14ac:dyDescent="0.35">
      <c r="A40" s="63" t="s">
        <v>13</v>
      </c>
      <c r="B40" s="49">
        <f>'SCHD QUANT &amp; COSTS'!F207</f>
        <v>0</v>
      </c>
      <c r="C40" s="50">
        <f t="shared" ref="C40:C46" si="8">B40*1.12</f>
        <v>0</v>
      </c>
      <c r="D40" s="51">
        <v>0.25</v>
      </c>
      <c r="E40" s="49">
        <f t="shared" ref="E40:E46" si="9">C40*D40</f>
        <v>0</v>
      </c>
    </row>
    <row r="41" spans="1:5" x14ac:dyDescent="0.35">
      <c r="A41" s="63" t="s">
        <v>58</v>
      </c>
      <c r="B41" s="49">
        <f>'SCHD QUANT &amp; COSTS'!F208</f>
        <v>0</v>
      </c>
      <c r="C41" s="50">
        <f t="shared" si="8"/>
        <v>0</v>
      </c>
      <c r="D41" s="51">
        <v>0.25</v>
      </c>
      <c r="E41" s="49">
        <f t="shared" si="9"/>
        <v>0</v>
      </c>
    </row>
    <row r="42" spans="1:5" x14ac:dyDescent="0.35">
      <c r="A42" s="63" t="s">
        <v>53</v>
      </c>
      <c r="B42" s="49">
        <f>'SCHD QUANT &amp; COSTS'!F209</f>
        <v>0</v>
      </c>
      <c r="C42" s="50">
        <f t="shared" si="8"/>
        <v>0</v>
      </c>
      <c r="D42" s="51">
        <v>0.25</v>
      </c>
      <c r="E42" s="49">
        <f t="shared" si="9"/>
        <v>0</v>
      </c>
    </row>
    <row r="43" spans="1:5" x14ac:dyDescent="0.35">
      <c r="A43" s="63" t="s">
        <v>54</v>
      </c>
      <c r="B43" s="49">
        <f>'SCHD QUANT &amp; COSTS'!F210</f>
        <v>0</v>
      </c>
      <c r="C43" s="50">
        <f t="shared" si="8"/>
        <v>0</v>
      </c>
      <c r="D43" s="51">
        <v>0.25</v>
      </c>
      <c r="E43" s="49">
        <f t="shared" si="9"/>
        <v>0</v>
      </c>
    </row>
    <row r="44" spans="1:5" x14ac:dyDescent="0.35">
      <c r="A44" s="63" t="s">
        <v>56</v>
      </c>
      <c r="B44" s="49">
        <f>'SCHD QUANT &amp; COSTS'!F211</f>
        <v>0</v>
      </c>
      <c r="C44" s="50">
        <f t="shared" si="8"/>
        <v>0</v>
      </c>
      <c r="D44" s="51">
        <v>0.25</v>
      </c>
      <c r="E44" s="49">
        <f t="shared" si="9"/>
        <v>0</v>
      </c>
    </row>
    <row r="45" spans="1:5" x14ac:dyDescent="0.35">
      <c r="A45" s="63" t="s">
        <v>56</v>
      </c>
      <c r="B45" s="49">
        <f>'SCHD QUANT &amp; COSTS'!F212</f>
        <v>0</v>
      </c>
      <c r="C45" s="50">
        <f t="shared" si="8"/>
        <v>0</v>
      </c>
      <c r="D45" s="51">
        <v>0.25</v>
      </c>
      <c r="E45" s="49">
        <f t="shared" si="9"/>
        <v>0</v>
      </c>
    </row>
    <row r="46" spans="1:5" x14ac:dyDescent="0.35">
      <c r="A46" s="74" t="s">
        <v>56</v>
      </c>
      <c r="B46" s="52">
        <f>'SCHD QUANT &amp; COSTS'!F213</f>
        <v>0</v>
      </c>
      <c r="C46" s="53">
        <f t="shared" si="8"/>
        <v>0</v>
      </c>
      <c r="D46" s="60">
        <v>0.25</v>
      </c>
      <c r="E46" s="52">
        <f t="shared" si="9"/>
        <v>0</v>
      </c>
    </row>
    <row r="47" spans="1:5" ht="28.5" customHeight="1" x14ac:dyDescent="0.35">
      <c r="A47" s="55" t="s">
        <v>55</v>
      </c>
      <c r="B47" s="56">
        <f>SUM(B39:B46)</f>
        <v>0</v>
      </c>
      <c r="C47" s="57">
        <f>SUM(C39:C46)</f>
        <v>0</v>
      </c>
      <c r="D47" s="58"/>
      <c r="E47" s="59">
        <f>SUM(E39:E46)</f>
        <v>0</v>
      </c>
    </row>
    <row r="48" spans="1:5" ht="32.15" customHeight="1" x14ac:dyDescent="0.35">
      <c r="A48" s="41"/>
      <c r="B48" s="42"/>
      <c r="C48" s="43"/>
      <c r="D48" s="44"/>
      <c r="E48" s="43"/>
    </row>
    <row r="49" spans="1:8" ht="31.5" customHeight="1" thickBot="1" x14ac:dyDescent="0.4">
      <c r="A49" s="72" t="s">
        <v>44</v>
      </c>
      <c r="B49" s="47" t="s">
        <v>73</v>
      </c>
      <c r="C49" s="46" t="s">
        <v>72</v>
      </c>
      <c r="D49" s="173" t="s">
        <v>96</v>
      </c>
      <c r="E49" s="174"/>
    </row>
    <row r="50" spans="1:8" ht="16" thickTop="1" x14ac:dyDescent="0.35">
      <c r="A50" s="48"/>
      <c r="B50" s="49">
        <f>'SCHD QUANT &amp; COSTS'!F217</f>
        <v>0</v>
      </c>
      <c r="C50" s="50">
        <f>B50*1.12</f>
        <v>0</v>
      </c>
      <c r="D50" s="51">
        <v>0.25</v>
      </c>
      <c r="E50" s="49">
        <f>C50*D50</f>
        <v>0</v>
      </c>
    </row>
    <row r="51" spans="1:8" x14ac:dyDescent="0.35">
      <c r="A51" s="48"/>
      <c r="B51" s="49">
        <f>'SCHD QUANT &amp; COSTS'!F218</f>
        <v>0</v>
      </c>
      <c r="C51" s="50">
        <f t="shared" ref="C51:C53" si="10">B51*1.12</f>
        <v>0</v>
      </c>
      <c r="D51" s="51">
        <v>0.25</v>
      </c>
      <c r="E51" s="49">
        <f t="shared" ref="E51:E53" si="11">C51*D51</f>
        <v>0</v>
      </c>
    </row>
    <row r="52" spans="1:8" x14ac:dyDescent="0.35">
      <c r="A52" s="48"/>
      <c r="B52" s="49">
        <f>'SCHD QUANT &amp; COSTS'!F219</f>
        <v>0</v>
      </c>
      <c r="C52" s="50">
        <f t="shared" si="10"/>
        <v>0</v>
      </c>
      <c r="D52" s="51">
        <v>0.25</v>
      </c>
      <c r="E52" s="49">
        <f t="shared" si="11"/>
        <v>0</v>
      </c>
    </row>
    <row r="53" spans="1:8" x14ac:dyDescent="0.35">
      <c r="A53" s="73"/>
      <c r="B53" s="52">
        <f>'SCHD QUANT &amp; COSTS'!F220</f>
        <v>0</v>
      </c>
      <c r="C53" s="53">
        <f t="shared" si="10"/>
        <v>0</v>
      </c>
      <c r="D53" s="60">
        <v>0.25</v>
      </c>
      <c r="E53" s="52">
        <f t="shared" si="11"/>
        <v>0</v>
      </c>
    </row>
    <row r="54" spans="1:8" ht="28.5" customHeight="1" x14ac:dyDescent="0.35">
      <c r="A54" s="55" t="s">
        <v>64</v>
      </c>
      <c r="B54" s="56">
        <f>SUM(B50:B53)</f>
        <v>0</v>
      </c>
      <c r="C54" s="57">
        <f>SUM(C50:C53)</f>
        <v>0</v>
      </c>
      <c r="D54" s="58"/>
      <c r="E54" s="59">
        <f>SUM(E50:E53)</f>
        <v>0</v>
      </c>
    </row>
    <row r="55" spans="1:8" ht="53.15" customHeight="1" x14ac:dyDescent="0.35">
      <c r="A55" s="64"/>
      <c r="B55" s="65"/>
      <c r="C55" s="43"/>
      <c r="D55" s="44"/>
      <c r="E55" s="43"/>
    </row>
    <row r="56" spans="1:8" ht="31.5" customHeight="1" thickBot="1" x14ac:dyDescent="0.4">
      <c r="A56" s="72"/>
      <c r="B56" s="47" t="s">
        <v>73</v>
      </c>
      <c r="C56" s="46" t="s">
        <v>72</v>
      </c>
      <c r="D56" s="175" t="s">
        <v>96</v>
      </c>
      <c r="E56" s="176"/>
    </row>
    <row r="57" spans="1:8" ht="28.5" customHeight="1" thickTop="1" x14ac:dyDescent="0.35">
      <c r="A57" s="66"/>
      <c r="B57" s="67">
        <f>B15+B27+B32+B36+B47+B54</f>
        <v>0</v>
      </c>
      <c r="C57" s="68">
        <f>C15+C27+C32+C36+C47+C54</f>
        <v>0</v>
      </c>
      <c r="D57" s="69"/>
      <c r="E57" s="70">
        <f>E8+E15+E27+E32+E36+E47+E54</f>
        <v>0</v>
      </c>
    </row>
    <row r="58" spans="1:8" ht="40.15" customHeight="1" x14ac:dyDescent="0.35">
      <c r="A58" s="170"/>
      <c r="B58" s="171"/>
      <c r="C58" s="171"/>
      <c r="D58" s="171"/>
      <c r="E58" s="171"/>
      <c r="H58" s="4"/>
    </row>
    <row r="60" spans="1:8" ht="27" customHeight="1" x14ac:dyDescent="0.35">
      <c r="A60" s="169" t="s">
        <v>99</v>
      </c>
      <c r="B60" s="169"/>
      <c r="C60" s="169"/>
      <c r="E60" s="76">
        <f>E57</f>
        <v>0</v>
      </c>
    </row>
  </sheetData>
  <mergeCells count="12">
    <mergeCell ref="A60:C60"/>
    <mergeCell ref="A58:E58"/>
    <mergeCell ref="A1:E1"/>
    <mergeCell ref="D10:E10"/>
    <mergeCell ref="D56:E56"/>
    <mergeCell ref="B5:E5"/>
    <mergeCell ref="D17:E17"/>
    <mergeCell ref="D29:E29"/>
    <mergeCell ref="D34:E34"/>
    <mergeCell ref="D38:E38"/>
    <mergeCell ref="D49:E49"/>
    <mergeCell ref="D6:E6"/>
  </mergeCells>
  <printOptions horizontalCentered="1"/>
  <pageMargins left="0.7" right="0.45" top="0.75" bottom="0.75" header="0" footer="0"/>
  <pageSetup scale="83" fitToHeight="0" orientation="portrait" r:id="rId1"/>
  <rowBreaks count="1" manualBreakCount="1">
    <brk id="37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SCHD QUANT &amp; COSTS</vt:lpstr>
      <vt:lpstr>SCHD F</vt:lpstr>
      <vt:lpstr>'SCHD F'!Print_Area</vt:lpstr>
      <vt:lpstr>'SCHD QUANT &amp; COSTS'!Print_Area</vt:lpstr>
      <vt:lpstr>'SCHD QUANT &amp; COSTS'!Print_Titles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IolandaA</dc:creator>
  <cp:lastModifiedBy>Alanna Martin</cp:lastModifiedBy>
  <cp:lastPrinted>2019-08-23T22:18:48Z</cp:lastPrinted>
  <dcterms:created xsi:type="dcterms:W3CDTF">2013-12-06T22:01:06Z</dcterms:created>
  <dcterms:modified xsi:type="dcterms:W3CDTF">2021-06-30T18:06:40Z</dcterms:modified>
</cp:coreProperties>
</file>